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11505" yWindow="-60" windowWidth="7695" windowHeight="11760" tabRatio="743"/>
  </bookViews>
  <sheets>
    <sheet name="편입용지조서(총괄)" sheetId="2" r:id="rId1"/>
    <sheet name="편입용지집계표(상류)" sheetId="25" state="hidden" r:id="rId2"/>
    <sheet name="편입용지조서(상류)" sheetId="23" state="hidden" r:id="rId3"/>
    <sheet name="편입용지집계표(하류)" sheetId="26" state="hidden" r:id="rId4"/>
    <sheet name="편입용지조서(하류)" sheetId="24" state="hidden" r:id="rId5"/>
  </sheets>
  <externalReferences>
    <externalReference r:id="rId6"/>
  </externalReferences>
  <definedNames>
    <definedName name="__DemandLoad">TRUE</definedName>
    <definedName name="_123" localSheetId="2" hidden="1">#REF!</definedName>
    <definedName name="_123" localSheetId="4" hidden="1">#REF!</definedName>
    <definedName name="_123" localSheetId="1" hidden="1">#REF!</definedName>
    <definedName name="_123" localSheetId="3" hidden="1">#REF!</definedName>
    <definedName name="_123" hidden="1">#REF!</definedName>
    <definedName name="_Fill" localSheetId="2" hidden="1">#REF!</definedName>
    <definedName name="_Fill" localSheetId="4" hidden="1">#REF!</definedName>
    <definedName name="_Fill" localSheetId="1" hidden="1">#REF!</definedName>
    <definedName name="_Fill" localSheetId="3" hidden="1">#REF!</definedName>
    <definedName name="_Fill" hidden="1">#REF!</definedName>
    <definedName name="_xlnm._FilterDatabase" localSheetId="2" hidden="1">'편입용지조서(상류)'!$P$1:$P$357</definedName>
    <definedName name="_xlnm._FilterDatabase" localSheetId="0" hidden="1">'편입용지조서(총괄)'!$P$1:$P$463</definedName>
    <definedName name="_xlnm._FilterDatabase" localSheetId="4" hidden="1">'편입용지조서(하류)'!$P$1:$P$314</definedName>
    <definedName name="_xlnm._FilterDatabase" localSheetId="1" hidden="1">#REF!</definedName>
    <definedName name="_xlnm._FilterDatabase" localSheetId="3" hidden="1">#REF!</definedName>
    <definedName name="_xlnm._FilterDatabase" hidden="1">#REF!</definedName>
    <definedName name="_Key1" localSheetId="2" hidden="1">#REF!</definedName>
    <definedName name="_Key1" localSheetId="4" hidden="1">#REF!</definedName>
    <definedName name="_Key1" localSheetId="1" hidden="1">#REF!</definedName>
    <definedName name="_Key1" localSheetId="3" hidden="1">#REF!</definedName>
    <definedName name="_Key1" hidden="1">#REF!</definedName>
    <definedName name="_Key2" localSheetId="2" hidden="1">#REF!</definedName>
    <definedName name="_Key2" localSheetId="4" hidden="1">#REF!</definedName>
    <definedName name="_Key2" localSheetId="1" hidden="1">#REF!</definedName>
    <definedName name="_Key2" localSheetId="3" hidden="1">#REF!</definedName>
    <definedName name="_Key2" hidden="1">#REF!</definedName>
    <definedName name="_kfkf" localSheetId="2" hidden="1">#REF!</definedName>
    <definedName name="_kfkf" localSheetId="4" hidden="1">#REF!</definedName>
    <definedName name="_kfkf" localSheetId="1" hidden="1">#REF!</definedName>
    <definedName name="_kfkf" localSheetId="3" hidden="1">#REF!</definedName>
    <definedName name="_kfkf" hidden="1">#REF!</definedName>
    <definedName name="_Order1" hidden="1">255</definedName>
    <definedName name="_Order2" hidden="1">255</definedName>
    <definedName name="_Regression_Out" localSheetId="2" hidden="1">#REF!</definedName>
    <definedName name="_Regression_Out" localSheetId="4" hidden="1">#REF!</definedName>
    <definedName name="_Regression_Out" localSheetId="1" hidden="1">#REF!</definedName>
    <definedName name="_Regression_Out" localSheetId="3" hidden="1">#REF!</definedName>
    <definedName name="_Regression_Out" hidden="1">#REF!</definedName>
    <definedName name="_Regression_X" localSheetId="2" hidden="1">#REF!</definedName>
    <definedName name="_Regression_X" localSheetId="4" hidden="1">#REF!</definedName>
    <definedName name="_Regression_X" localSheetId="1" hidden="1">#REF!</definedName>
    <definedName name="_Regression_X" localSheetId="3" hidden="1">#REF!</definedName>
    <definedName name="_Regression_X" hidden="1">#REF!</definedName>
    <definedName name="_Regression_Y" localSheetId="2" hidden="1">#REF!</definedName>
    <definedName name="_Regression_Y" localSheetId="4" hidden="1">#REF!</definedName>
    <definedName name="_Regression_Y" localSheetId="1" hidden="1">#REF!</definedName>
    <definedName name="_Regression_Y" localSheetId="3" hidden="1">#REF!</definedName>
    <definedName name="_Regression_Y" hidden="1">#REF!</definedName>
    <definedName name="_Sort" localSheetId="2" hidden="1">#REF!</definedName>
    <definedName name="_Sort" localSheetId="4" hidden="1">#REF!</definedName>
    <definedName name="_Sort" localSheetId="1" hidden="1">#REF!</definedName>
    <definedName name="_Sort" localSheetId="3" hidden="1">#REF!</definedName>
    <definedName name="_Sort" hidden="1">#REF!</definedName>
    <definedName name="_woogi" localSheetId="2" hidden="1">#REF!</definedName>
    <definedName name="_woogi" localSheetId="4" hidden="1">#REF!</definedName>
    <definedName name="_woogi" localSheetId="1" hidden="1">#REF!</definedName>
    <definedName name="_woogi" localSheetId="3" hidden="1">#REF!</definedName>
    <definedName name="_woogi" hidden="1">#REF!</definedName>
    <definedName name="_woogi2" localSheetId="2" hidden="1">#REF!</definedName>
    <definedName name="_woogi2" localSheetId="4" hidden="1">#REF!</definedName>
    <definedName name="_woogi2" localSheetId="1" hidden="1">#REF!</definedName>
    <definedName name="_woogi2" localSheetId="3" hidden="1">#REF!</definedName>
    <definedName name="_woogi2" hidden="1">#REF!</definedName>
    <definedName name="_woogi24" localSheetId="2" hidden="1">#REF!</definedName>
    <definedName name="_woogi24" localSheetId="4" hidden="1">#REF!</definedName>
    <definedName name="_woogi24" localSheetId="1" hidden="1">#REF!</definedName>
    <definedName name="_woogi24" localSheetId="3" hidden="1">#REF!</definedName>
    <definedName name="_woogi24" hidden="1">#REF!</definedName>
    <definedName name="_woogi3" localSheetId="2" hidden="1">#REF!</definedName>
    <definedName name="_woogi3" localSheetId="4" hidden="1">#REF!</definedName>
    <definedName name="_woogi3" localSheetId="1" hidden="1">#REF!</definedName>
    <definedName name="_woogi3" localSheetId="3" hidden="1">#REF!</definedName>
    <definedName name="_woogi3" hidden="1">#REF!</definedName>
    <definedName name="_재ㅐ햐" localSheetId="2" hidden="1">#REF!</definedName>
    <definedName name="_재ㅐ햐" localSheetId="4" hidden="1">#REF!</definedName>
    <definedName name="_재ㅐ햐" localSheetId="1" hidden="1">#REF!</definedName>
    <definedName name="_재ㅐ햐" localSheetId="3" hidden="1">#REF!</definedName>
    <definedName name="_재ㅐ햐" hidden="1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dataww" localSheetId="2" hidden="1">#REF!</definedName>
    <definedName name="dataww" localSheetId="4" hidden="1">#REF!</definedName>
    <definedName name="dataww" localSheetId="1" hidden="1">#REF!</definedName>
    <definedName name="dataww" localSheetId="3" hidden="1">#REF!</definedName>
    <definedName name="dataww" hidden="1">#REF!</definedName>
    <definedName name="ffffffffff" hidden="1">{#N/A,#N/A,FALSE,"골재소요량";#N/A,#N/A,FALSE,"골재소요량"}</definedName>
    <definedName name="fkf" localSheetId="2" hidden="1">#REF!</definedName>
    <definedName name="fkf" localSheetId="4" hidden="1">#REF!</definedName>
    <definedName name="fkf" localSheetId="1" hidden="1">#REF!</definedName>
    <definedName name="fkf" localSheetId="3" hidden="1">#REF!</definedName>
    <definedName name="fkf" hidden="1">#REF!</definedName>
    <definedName name="ggh" hidden="1">{#N/A,#N/A,FALSE,"표지목차"}</definedName>
    <definedName name="hbjk" localSheetId="2" hidden="1">[1]화산경계!#REF!</definedName>
    <definedName name="hbjk" localSheetId="4" hidden="1">[1]화산경계!#REF!</definedName>
    <definedName name="hbjk" localSheetId="1" hidden="1">[1]화산경계!#REF!</definedName>
    <definedName name="hbjk" localSheetId="3" hidden="1">[1]화산경계!#REF!</definedName>
    <definedName name="hbjk" hidden="1">[1]화산경계!#REF!</definedName>
    <definedName name="hhhh" hidden="1">{#N/A,#N/A,FALSE,"2~8번"}</definedName>
    <definedName name="hhhhhh" hidden="1">{#N/A,#N/A,FALSE,"골재소요량";#N/A,#N/A,FALSE,"골재소요량"}</definedName>
    <definedName name="hhj" hidden="1">{#N/A,#N/A,FALSE,"혼합골재"}</definedName>
    <definedName name="jjj" hidden="1">{#N/A,#N/A,FALSE,"표지목차"}</definedName>
    <definedName name="jjk" hidden="1">{#N/A,#N/A,FALSE,"조골재"}</definedName>
    <definedName name="kj" hidden="1">{#N/A,#N/A,FALSE,"운반시간"}</definedName>
    <definedName name="kjj" hidden="1">{#N/A,#N/A,FALSE,"조골재"}</definedName>
    <definedName name="kl" hidden="1">{#N/A,#N/A,FALSE,"단가표지"}</definedName>
    <definedName name="ktf" localSheetId="2" hidden="1">#REF!</definedName>
    <definedName name="ktf" localSheetId="4" hidden="1">#REF!</definedName>
    <definedName name="ktf" localSheetId="1" hidden="1">#REF!</definedName>
    <definedName name="ktf" localSheetId="3" hidden="1">#REF!</definedName>
    <definedName name="ktf" hidden="1">#REF!</definedName>
    <definedName name="kty" localSheetId="2" hidden="1">#REF!</definedName>
    <definedName name="kty" localSheetId="4" hidden="1">#REF!</definedName>
    <definedName name="kty" localSheetId="1" hidden="1">#REF!</definedName>
    <definedName name="kty" localSheetId="3" hidden="1">#REF!</definedName>
    <definedName name="kty" hidden="1">#REF!</definedName>
    <definedName name="_xlnm.Print_Area" localSheetId="2">'편입용지조서(상류)'!$A$1:$N$154</definedName>
    <definedName name="_xlnm.Print_Area" localSheetId="0">'편입용지조서(총괄)'!$A$1:$N$260</definedName>
    <definedName name="_xlnm.Print_Area" localSheetId="4">'편입용지조서(하류)'!$A$1:$N$111</definedName>
    <definedName name="_xlnm.Print_Titles" localSheetId="2">'편입용지조서(상류)'!$1:$3</definedName>
    <definedName name="_xlnm.Print_Titles" localSheetId="0">'편입용지조서(총괄)'!$1:$3</definedName>
    <definedName name="_xlnm.Print_Titles" localSheetId="4">'편입용지조서(하류)'!$1:$3</definedName>
    <definedName name="Q3WEE" hidden="1">{#N/A,#N/A,FALSE,"조골재"}</definedName>
    <definedName name="RFYIFIOYGOPIO" localSheetId="2" hidden="1">#REF!</definedName>
    <definedName name="RFYIFIOYGOPIO" localSheetId="4" hidden="1">#REF!</definedName>
    <definedName name="RFYIFIOYGOPIO" localSheetId="1" hidden="1">#REF!</definedName>
    <definedName name="RFYIFIOYGOPIO" localSheetId="3" hidden="1">#REF!</definedName>
    <definedName name="RFYIFIOYGOPIO" hidden="1">#REF!</definedName>
    <definedName name="tttt" hidden="1">{#N/A,#N/A,FALSE,"골재소요량";#N/A,#N/A,FALSE,"골재소요량"}</definedName>
    <definedName name="tttttt" hidden="1">{#N/A,#N/A,FALSE,"골재소요량";#N/A,#N/A,FALSE,"골재소요량"}</definedName>
    <definedName name="wer" hidden="1">{#N/A,#N/A,FALSE,"골재소요량";#N/A,#N/A,FALSE,"골재소요량"}</definedName>
    <definedName name="woogi" localSheetId="2" hidden="1">#REF!</definedName>
    <definedName name="woogi" localSheetId="4" hidden="1">#REF!</definedName>
    <definedName name="woogi" localSheetId="1" hidden="1">#REF!</definedName>
    <definedName name="woogi" localSheetId="3" hidden="1">#REF!</definedName>
    <definedName name="woogi" hidden="1">#REF!</definedName>
    <definedName name="woogi2" localSheetId="2" hidden="1">#REF!</definedName>
    <definedName name="woogi2" localSheetId="4" hidden="1">#REF!</definedName>
    <definedName name="woogi2" localSheetId="1" hidden="1">#REF!</definedName>
    <definedName name="woogi2" localSheetId="3" hidden="1">#REF!</definedName>
    <definedName name="woogi2" hidden="1">#REF!</definedName>
    <definedName name="wrn.2번." hidden="1">{#N/A,#N/A,FALSE,"2~8번"}</definedName>
    <definedName name="wrn.골재소요량." hidden="1">{#N/A,#N/A,FALSE,"골재소요량";#N/A,#N/A,FALSE,"골재소요량"}</definedName>
    <definedName name="wrn.단가표지." hidden="1">{#N/A,#N/A,FALSE,"단가표지"}</definedName>
    <definedName name="wrn.운반시간." hidden="1">{#N/A,#N/A,FALSE,"운반시간"}</definedName>
    <definedName name="wrn.조골재." hidden="1">{#N/A,#N/A,FALSE,"조골재"}</definedName>
    <definedName name="wrn.표지목차." hidden="1">{#N/A,#N/A,FALSE,"표지목차"}</definedName>
    <definedName name="wrn.혼합골재." hidden="1">{#N/A,#N/A,FALSE,"혼합골재"}</definedName>
    <definedName name="xxxx" hidden="1">{#N/A,#N/A,FALSE,"표지목차"}</definedName>
    <definedName name="xxxxc" hidden="1">{#N/A,#N/A,FALSE,"조골재"}</definedName>
    <definedName name="yy" hidden="1">{#N/A,#N/A,FALSE,"단가표지"}</definedName>
    <definedName name="yyyyyy" hidden="1">{#N/A,#N/A,FALSE,"조골재"}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슌ㄱ" hidden="1">{#N/A,#N/A,FALSE,"단가표지"}</definedName>
    <definedName name="ㄱㄷㄴ슌ㄱ" hidden="1">{#N/A,#N/A,FALSE,"골재소요량";#N/A,#N/A,FALSE,"골재소요량"}</definedName>
    <definedName name="ㄱㄷㅁㅍㅅㅂ" hidden="1">{#N/A,#N/A,FALSE,"골재소요량";#N/A,#N/A,FALSE,"골재소요량"}</definedName>
    <definedName name="ㄱㄷㅈ" hidden="1">{#N/A,#N/A,FALSE,"골재소요량";#N/A,#N/A,FALSE,"골재소요량"}</definedName>
    <definedName name="ㄱㄷㅎㅅㄷ4" hidden="1">{#N/A,#N/A,FALSE,"운반시간"}</definedName>
    <definedName name="ㄱ슈" hidden="1">{#N/A,#N/A,FALSE,"혼합골재"}</definedName>
    <definedName name="가도" localSheetId="2" hidden="1">#REF!</definedName>
    <definedName name="가도" localSheetId="4" hidden="1">#REF!</definedName>
    <definedName name="가도" localSheetId="1" hidden="1">#REF!</definedName>
    <definedName name="가도" localSheetId="3" hidden="1">#REF!</definedName>
    <definedName name="가도" hidden="1">#REF!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골재" hidden="1">{#N/A,#N/A,FALSE,"골재소요량";#N/A,#N/A,FALSE,"골재소요량"}</definedName>
    <definedName name="교통" localSheetId="2" hidden="1">#REF!</definedName>
    <definedName name="교통" localSheetId="4" hidden="1">#REF!</definedName>
    <definedName name="교통" localSheetId="1" hidden="1">#REF!</definedName>
    <definedName name="교통" localSheetId="3" hidden="1">#REF!</definedName>
    <definedName name="교통" hidden="1">#REF!</definedName>
    <definedName name="귯ㄳ" hidden="1">{#N/A,#N/A,FALSE,"표지목차"}</definedName>
    <definedName name="귯늇ㄳ" hidden="1">{#N/A,#N/A,FALSE,"단가표지"}</definedName>
    <definedName name="김준형" hidden="1">{#N/A,#N/A,FALSE,"골재소요량";#N/A,#N/A,FALSE,"골재소요량"}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ㅍㅁㅁ규" hidden="1">{#N/A,#N/A,FALSE,"표지목차"}</definedName>
    <definedName name="ㄴㅁㄹㅈㄹ" localSheetId="2" hidden="1">#REF!</definedName>
    <definedName name="ㄴㅁㄹㅈㄹ" localSheetId="4" hidden="1">#REF!</definedName>
    <definedName name="ㄴㅁㄹㅈㄹ" localSheetId="1" hidden="1">#REF!</definedName>
    <definedName name="ㄴㅁㄹㅈㄹ" localSheetId="3" hidden="1">#REF!</definedName>
    <definedName name="ㄴㅁㄹㅈㄹ" hidden="1">#REF!</definedName>
    <definedName name="뉵ㅎㅅㄳㅁ" hidden="1">{#N/A,#N/A,FALSE,"혼합골재"}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ㄴㅁㄱㅇ" hidden="1">{#N/A,#N/A,FALSE,"골재소요량";#N/A,#N/A,FALSE,"골재소요량"}</definedName>
    <definedName name="ㄷㄷㄷㄷㄷㄷ" hidden="1">{#N/A,#N/A,FALSE,"운반시간"}</definedName>
    <definedName name="ㄷㄷㅈㅊㅍㅌㅋ" hidden="1">{#N/A,#N/A,FALSE,"조골재"}</definedName>
    <definedName name="ㄷㅇㄹ" hidden="1">{#N/A,#N/A,FALSE,"단가표지"}</definedName>
    <definedName name="ㄷㅈㄱㄱ" hidden="1">{#N/A,#N/A,FALSE,"조골재"}</definedName>
    <definedName name="ㄷㅈㄹㄹㄷㄹㅇㄴㅇㄴㄹ" hidden="1">{#N/A,#N/A,FALSE,"조골재"}</definedName>
    <definedName name="ㄷㅈㅈㄱㄷㄱㄷㅈ" hidden="1">{#N/A,#N/A,FALSE,"운반시간"}</definedName>
    <definedName name="ㄷㅈㅍㄱㄷㅈㄱ" hidden="1">{#N/A,#N/A,FALSE,"2~8번"}</definedName>
    <definedName name="ㄷㅎㄹㅇ" localSheetId="2" hidden="1">#REF!</definedName>
    <definedName name="ㄷㅎㄹㅇ" localSheetId="4" hidden="1">#REF!</definedName>
    <definedName name="ㄷㅎㄹㅇ" localSheetId="1" hidden="1">#REF!</definedName>
    <definedName name="ㄷㅎㄹㅇ" localSheetId="3" hidden="1">#REF!</definedName>
    <definedName name="ㄷㅎㄹㅇ" hidden="1">#REF!</definedName>
    <definedName name="동광건설" hidden="1">{#N/A,#N/A,FALSE,"골재소요량";#N/A,#N/A,FALSE,"골재소요량"}</definedName>
    <definedName name="됴ㅠ굑ㅇ" hidden="1">{#N/A,#N/A,FALSE,"운반시간"}</definedName>
    <definedName name="ㄹㄹㄹㅈㄹ" hidden="1">{#N/A,#N/A,FALSE,"혼합골재"}</definedName>
    <definedName name="ㄹㄹ로" hidden="1">{#N/A,#N/A,FALSE,"골재소요량";#N/A,#N/A,FALSE,"골재소요량"}</definedName>
    <definedName name="ㄹㅇㄹㄷㅈㅍ" hidden="1">{#N/A,#N/A,FALSE,"혼합골재"}</definedName>
    <definedName name="료ㅜㅇ교" hidden="1">{#N/A,#N/A,FALSE,"표지목차"}</definedName>
    <definedName name="룻우ㅕㄴ" hidden="1">{#N/A,#N/A,FALSE,"골재소요량";#N/A,#N/A,FALSE,"골재소요량"}</definedName>
    <definedName name="률류" hidden="1">{#N/A,#N/A,FALSE,"혼합골재"}</definedName>
    <definedName name="ㅀㅁ" hidden="1">{#N/A,#N/A,FALSE,"조골재"}</definedName>
    <definedName name="ㅁㄴㄴ" hidden="1">{#N/A,#N/A,FALSE,"골재소요량";#N/A,#N/A,FALSE,"골재소요량"}</definedName>
    <definedName name="ㅁㄴㅇ" hidden="1">{#N/A,#N/A,FALSE,"혼합골재"}</definedName>
    <definedName name="ㅁㄴㅇ류" localSheetId="2" hidden="1">#REF!</definedName>
    <definedName name="ㅁㄴㅇ류" localSheetId="4" hidden="1">#REF!</definedName>
    <definedName name="ㅁㄴㅇ류" localSheetId="1" hidden="1">#REF!</definedName>
    <definedName name="ㅁㄴㅇ류" localSheetId="3" hidden="1">#REF!</definedName>
    <definedName name="ㅁㄴㅇ류" hidden="1">#REF!</definedName>
    <definedName name="ㅁㄷㄱㅍㄱㅈㅁ" hidden="1">{#N/A,#N/A,FALSE,"골재소요량";#N/A,#N/A,FALSE,"골재소요량"}</definedName>
    <definedName name="ㅁㄷㅎㅁㅎㅁ" hidden="1">{#N/A,#N/A,FALSE,"조골재"}</definedName>
    <definedName name="ㅁㅁㅁㅁ" hidden="1">{#N/A,#N/A,FALSE,"표지목차"}</definedName>
    <definedName name="ㅁㅁㅁㅁㅁㅁ" hidden="1">{#N/A,#N/A,FALSE,"혼합골재"}</definedName>
    <definedName name="ㅂㄷㅇ" hidden="1">{#N/A,#N/A,FALSE,"표지목차"}</definedName>
    <definedName name="ㅂㅂㅂㅂㅂㅂㅂㅂㅂ" hidden="1">{#N/A,#N/A,FALSE,"표지목차"}</definedName>
    <definedName name="ㅂㅈ" hidden="1">{#N/A,#N/A,FALSE,"표지목차"}</definedName>
    <definedName name="ㅂㅈㅈ" hidden="1">{#N/A,#N/A,FALSE,"운반시간"}</definedName>
    <definedName name="ㅅ.." hidden="1">{#N/A,#N/A,FALSE,"골재소요량";#N/A,#N/A,FALSE,"골재소요량"}</definedName>
    <definedName name="ㅅ곳ㄴ고" hidden="1">{#N/A,#N/A,FALSE,"2~8번"}</definedName>
    <definedName name="ㅅㄳ" hidden="1">{#N/A,#N/A,FALSE,"골재소요량";#N/A,#N/A,FALSE,"골재소요량"}</definedName>
    <definedName name="ㅅㅅ" hidden="1">{#N/A,#N/A,FALSE,"골재소요량";#N/A,#N/A,FALSE,"골재소요량"}</definedName>
    <definedName name="ㅅㅅㅅ" hidden="1">{#N/A,#N/A,FALSE,"2~8번"}</definedName>
    <definedName name="ㅅㅅㅅㅅ" hidden="1">{#N/A,#N/A,FALSE,"2~8번"}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여ㅛ윣ㄴ" hidden="1">{#N/A,#N/A,FALSE,"조골재"}</definedName>
    <definedName name="ㅅ융ㄴㄳ" hidden="1">{#N/A,#N/A,FALSE,"조골재"}</definedName>
    <definedName name="ㅅㅎ공ㅋ" hidden="1">{#N/A,#N/A,FALSE,"단가표지"}</definedName>
    <definedName name="ㅇㄴㄹㅇㄴㄹㅇㄴ" hidden="1">{#N/A,#N/A,FALSE,"조골재"}</definedName>
    <definedName name="ㅇㄴㅋㅋㅌ" hidden="1">{#N/A,#N/A,FALSE,"혼합골재"}</definedName>
    <definedName name="ㅇㄴㅍㄴㄱ" hidden="1">{#N/A,#N/A,FALSE,"골재소요량";#N/A,#N/A,FALSE,"골재소요량"}</definedName>
    <definedName name="ㅇㄺ" hidden="1">{#N/A,#N/A,FALSE,"혼합골재"}</definedName>
    <definedName name="ㅇ쇼뉴굔" hidden="1">{#N/A,#N/A,FALSE,"조골재"}</definedName>
    <definedName name="ㅇ수ㅕㅜㅇ" hidden="1">{#N/A,#N/A,FALSE,"단가표지"}</definedName>
    <definedName name="ㅇㅇㅇㅇ" hidden="1">{#N/A,#N/A,FALSE,"2~8번"}</definedName>
    <definedName name="ㅇㅈㄷㅄㅂㅈㄷㄱ" localSheetId="2" hidden="1">#REF!</definedName>
    <definedName name="ㅇㅈㄷㅄㅂㅈㄷㄱ" localSheetId="4" hidden="1">#REF!</definedName>
    <definedName name="ㅇㅈㄷㅄㅂㅈㄷㄱ" localSheetId="1" hidden="1">#REF!</definedName>
    <definedName name="ㅇㅈㄷㅄㅂㅈㄷㄱ" localSheetId="3" hidden="1">#REF!</definedName>
    <definedName name="ㅇㅈㄷㅄㅂㅈㄷㄱ" hidden="1">#REF!</definedName>
    <definedName name="ㅇㅍㄴㅁ3" hidden="1">{#N/A,#N/A,FALSE,"조골재"}</definedName>
    <definedName name="여ㅜㅅㅅㄱㅇ" hidden="1">{#N/A,#N/A,FALSE,"골재소요량";#N/A,#N/A,FALSE,"골재소요량"}</definedName>
    <definedName name="옹벼집계" hidden="1">{#N/A,#N/A,FALSE,"혼합골재"}</definedName>
    <definedName name="옹벽지" hidden="1">{#N/A,#N/A,FALSE,"혼합골재"}</definedName>
    <definedName name="웃ㅇ국ㅇ" hidden="1">{#N/A,#N/A,FALSE,"혼합골재"}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ㅁㄱㄷ" hidden="1">{#N/A,#N/A,FALSE,"단가표지"}</definedName>
    <definedName name="ㅈㅈ" hidden="1">{#N/A,#N/A,FALSE,"조골재"}</definedName>
    <definedName name="ㅈㅈㅈㅈㅈ" hidden="1">{#N/A,#N/A,FALSE,"혼합골재"}</definedName>
    <definedName name="제수문" localSheetId="2" hidden="1">#REF!</definedName>
    <definedName name="제수문" localSheetId="4" hidden="1">#REF!</definedName>
    <definedName name="제수문" localSheetId="1" hidden="1">#REF!</definedName>
    <definedName name="제수문" localSheetId="3" hidden="1">#REF!</definedName>
    <definedName name="제수문" hidden="1">#REF!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찰샇기" localSheetId="2" hidden="1">#REF!</definedName>
    <definedName name="찰샇기" localSheetId="4" hidden="1">#REF!</definedName>
    <definedName name="찰샇기" localSheetId="1" hidden="1">#REF!</definedName>
    <definedName name="찰샇기" localSheetId="3" hidden="1">#REF!</definedName>
    <definedName name="찰샇기" hidden="1">#REF!</definedName>
    <definedName name="철근총괄1" hidden="1">{#N/A,#N/A,FALSE,"표지목차"}</definedName>
    <definedName name="ㅋㅋㅋㅋ" hidden="1">{#N/A,#N/A,FALSE,"조골재"}</definedName>
    <definedName name="ㅋㅋㅋㅋㅋㅋ" hidden="1">{#N/A,#N/A,FALSE,"골재소요량";#N/A,#N/A,FALSE,"골재소요량"}</definedName>
    <definedName name="ㅌㅌ" hidden="1">{#N/A,#N/A,FALSE,"조골재"}</definedName>
    <definedName name="ㅌㅌㅌ" hidden="1">{#N/A,#N/A,FALSE,"골재소요량";#N/A,#N/A,FALSE,"골재소요량"}</definedName>
    <definedName name="ㅌㅌㅌㅌ" hidden="1">{#N/A,#N/A,FALSE,"2~8번"}</definedName>
    <definedName name="ㅌㅌㅌㅌㅌ" hidden="1">{#N/A,#N/A,FALSE,"골재소요량";#N/A,#N/A,FALSE,"골재소요량"}</definedName>
    <definedName name="ㅌㅌㅌㅌㅌㅌ" hidden="1">{#N/A,#N/A,FALSE,"조골재"}</definedName>
    <definedName name="태영" hidden="1">{#N/A,#N/A,FALSE,"골재소요량";#N/A,#N/A,FALSE,"골재소요량"}</definedName>
    <definedName name="토공." hidden="1">{#N/A,#N/A,FALSE,"운반시간"}</definedName>
    <definedName name="토공1" localSheetId="2" hidden="1">#REF!</definedName>
    <definedName name="토공1" localSheetId="4" hidden="1">#REF!</definedName>
    <definedName name="토공1" localSheetId="1" hidden="1">#REF!</definedName>
    <definedName name="토공1" localSheetId="3" hidden="1">#REF!</definedName>
    <definedName name="토공1" hidden="1">#REF!</definedName>
    <definedName name="ㅍㅍㅍㅍㅍ" hidden="1">{#N/A,#N/A,FALSE,"표지목차"}</definedName>
    <definedName name="파일" localSheetId="2" hidden="1">#REF!</definedName>
    <definedName name="파일" localSheetId="4" hidden="1">#REF!</definedName>
    <definedName name="파일" localSheetId="1" hidden="1">#REF!</definedName>
    <definedName name="파일" localSheetId="3" hidden="1">#REF!</definedName>
    <definedName name="파일" hidden="1">#REF!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ㄹㄴ" hidden="1">{#N/A,#N/A,FALSE,"2~8번"}</definedName>
    <definedName name="ㅎㄹㅇㄹㄴㅇㄴㄹ" hidden="1">{#N/A,#N/A,FALSE,"표지목차"}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률" hidden="1">{#N/A,#N/A,FALSE,"조골재"}</definedName>
    <definedName name="ㅎㅇㄴ" hidden="1">{#N/A,#N/A,FALSE,"2~8번"}</definedName>
    <definedName name="ㅎㅎ" hidden="1">{#N/A,#N/A,FALSE,"표지목차"}</definedName>
    <definedName name="ㅎㅎㅎㅇㄴ" hidden="1">{#N/A,#N/A,FALSE,"표지목차"}</definedName>
    <definedName name="ㅎㅎㅎㅎ" hidden="1">{#N/A,#N/A,FALSE,"2~8번"}</definedName>
    <definedName name="ㅎㅎㅎㅎㅎ" hidden="1">{#N/A,#N/A,FALSE,"단가표지"}</definedName>
    <definedName name="ㅎㅎㅎㅎㅎㅜㅜ" hidden="1">{#N/A,#N/A,FALSE,"조골재"}</definedName>
    <definedName name="호ㅠ포" hidden="1">{#N/A,#N/A,FALSE,"표지목차"}</definedName>
    <definedName name="효ㅛㅛㅛㅛ" hidden="1">{#N/A,#N/A,FALSE,"조골재"}</definedName>
    <definedName name="ㅏㅏ" hidden="1">{#N/A,#N/A,FALSE,"2~8번"}</definedName>
    <definedName name="ㅏㅏㅏ" hidden="1">{#N/A,#N/A,FALSE,"골재소요량";#N/A,#N/A,FALSE,"골재소요량"}</definedName>
    <definedName name="ㅏㅏㅏㅏㅏ" hidden="1">{#N/A,#N/A,FALSE,"단가표지"}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ㅑㅕ사" hidden="1">{#N/A,#N/A,FALSE,"혼합골재"}</definedName>
    <definedName name="ㅑㅣㅕㅕㅣㅏㅎ" hidden="1">{#N/A,#N/A,FALSE,"골재소요량";#N/A,#N/A,FALSE,"골재소요량"}</definedName>
    <definedName name="ㅓㅏ" hidden="1">{#N/A,#N/A,FALSE,"표지목차"}</definedName>
    <definedName name="ㅓㅏㅓㅎ" hidden="1">{#N/A,#N/A,FALSE,"단가표지"}</definedName>
    <definedName name="ㅓㅓㅓㅓㅓㅓㅓㅓㅓㅓㅓ" hidden="1">{#N/A,#N/A,FALSE,"골재소요량";#N/A,#N/A,FALSE,"골재소요량"}</definedName>
    <definedName name="ㅓㅕ" hidden="1">{#N/A,#N/A,FALSE,"조골재"}</definedName>
    <definedName name="ㅕㅑ" hidden="1">{#N/A,#N/A,FALSE,"2~8번"}</definedName>
    <definedName name="ㅕㅑㅑㅑ" hidden="1">{#N/A,#N/A,FALSE,"조골재"}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ㅗㅍ초" hidden="1">{#N/A,#N/A,FALSE,"2~8번"}</definedName>
    <definedName name="ㅗㅎㅎㅌㄹㅋㅅ" hidden="1">{#N/A,#N/A,FALSE,"2~8번"}</definedName>
    <definedName name="ㅗㅗㅗㅗㅗㅗ" hidden="1">{#N/A,#N/A,FALSE,"2~8번"}</definedName>
    <definedName name="ㅛ셔됴ㅕ" hidden="1">{#N/A,#N/A,FALSE,"운반시간"}</definedName>
    <definedName name="ㅛ셔으ㅜㅅ구" hidden="1">{#N/A,#N/A,FALSE,"2~8번"}</definedName>
    <definedName name="ㅛㅇ수ㅜㅛㅅㅇ" hidden="1">{#N/A,#N/A,FALSE,"2~8번"}</definedName>
    <definedName name="ㅛㅓㄴㄱ5" hidden="1">{#N/A,#N/A,FALSE,"단가표지"}</definedName>
    <definedName name="ㅛㅕㅕㅑㅓ" hidden="1">{#N/A,#N/A,FALSE,"표지목차"}</definedName>
    <definedName name="ㅛㅛ" hidden="1">{#N/A,#N/A,FALSE,"골재소요량";#N/A,#N/A,FALSE,"골재소요량"}</definedName>
    <definedName name="ㅛㅛㅛㅛ" hidden="1">{#N/A,#N/A,FALSE,"표지목차"}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ㅠㅗㄱ셔ㅛ" hidden="1">{#N/A,#N/A,FALSE,"조골재"}</definedName>
    <definedName name="ㅜ" hidden="1">{#N/A,#N/A,FALSE,"혼합골재"}</definedName>
    <definedName name="ㅜㄴ" hidden="1">{#N/A,#N/A,FALSE,"운반시간"}</definedName>
    <definedName name="ㅜ여숫유" hidden="1">{#N/A,#N/A,FALSE,"운반시간"}</definedName>
    <definedName name="ㅜ후ㅗㅜㅗ" hidden="1">{#N/A,#N/A,FALSE,"단가표지"}</definedName>
    <definedName name="ㅝㅎㄹ촉ㅇ" hidden="1">{#N/A,#N/A,FALSE,"조골재"}</definedName>
    <definedName name="ㅠㄱ소슈" hidden="1">{#N/A,#N/A,FALSE,"골재소요량";#N/A,#N/A,FALSE,"골재소요량"}</definedName>
    <definedName name="ㅠ뮤ㅐ" localSheetId="2" hidden="1">#REF!</definedName>
    <definedName name="ㅠ뮤ㅐ" localSheetId="4" hidden="1">#REF!</definedName>
    <definedName name="ㅠ뮤ㅐ" localSheetId="1" hidden="1">#REF!</definedName>
    <definedName name="ㅠ뮤ㅐ" localSheetId="3" hidden="1">#REF!</definedName>
    <definedName name="ㅠ뮤ㅐ" hidden="1">#REF!</definedName>
    <definedName name="ㅠㅅ롯고" hidden="1">{#N/A,#N/A,FALSE,"골재소요량";#N/A,#N/A,FALSE,"골재소요량"}</definedName>
    <definedName name="ㅠ숑ㄱ쇼ㅠㅠㅅ" hidden="1">{#N/A,#N/A,FALSE,"단가표지"}</definedName>
    <definedName name="ㅠㅠㅠㅠ" hidden="1">{#N/A,#N/A,FALSE,"운반시간"}</definedName>
    <definedName name="ㅡ" hidden="1">{#N/A,#N/A,FALSE,"조골재"}</definedName>
    <definedName name="ㅡㅗㅓㅓㅡㅗㅗㅓㅓㅗ" hidden="1">{#N/A,#N/A,FALSE,"운반시간"}</definedName>
    <definedName name="ㅡㅡ" hidden="1">{#N/A,#N/A,FALSE,"표지목차"}</definedName>
    <definedName name="ㅡㅡㅡ" hidden="1">{#N/A,#N/A,FALSE,"골재소요량";#N/A,#N/A,FALSE,"골재소요량"}</definedName>
    <definedName name="ㅡㅡㅡㅡㅡ" hidden="1">{#N/A,#N/A,FALSE,"운반시간"}</definedName>
    <definedName name="ㅣㅣㅣ" hidden="1">{#N/A,#N/A,FALSE,"조골재"}</definedName>
  </definedNames>
  <calcPr calcId="144525"/>
</workbook>
</file>

<file path=xl/calcChain.xml><?xml version="1.0" encoding="utf-8"?>
<calcChain xmlns="http://schemas.openxmlformats.org/spreadsheetml/2006/main">
  <c r="R20" i="25" l="1"/>
  <c r="Q20" i="25"/>
  <c r="P20" i="25"/>
  <c r="O20" i="25"/>
  <c r="O22" i="25" s="1"/>
  <c r="N20" i="25"/>
  <c r="M20" i="25"/>
  <c r="L20" i="25"/>
  <c r="K20" i="25"/>
  <c r="K22" i="25" s="1"/>
  <c r="J20" i="25"/>
  <c r="I20" i="25"/>
  <c r="H20" i="25"/>
  <c r="G20" i="25"/>
  <c r="G22" i="25" s="1"/>
  <c r="F20" i="25"/>
  <c r="E20" i="25"/>
  <c r="D20" i="25"/>
  <c r="R19" i="25"/>
  <c r="R21" i="25" s="1"/>
  <c r="Q19" i="25"/>
  <c r="P19" i="25"/>
  <c r="O19" i="25"/>
  <c r="N19" i="25"/>
  <c r="M19" i="25"/>
  <c r="L19" i="25"/>
  <c r="J19" i="25"/>
  <c r="J21" i="25" s="1"/>
  <c r="I19" i="25"/>
  <c r="I21" i="25" s="1"/>
  <c r="H19" i="25"/>
  <c r="G19" i="25"/>
  <c r="F19" i="25"/>
  <c r="E19" i="25"/>
  <c r="D19" i="25"/>
  <c r="R18" i="25"/>
  <c r="Q18" i="25"/>
  <c r="P18" i="25"/>
  <c r="P22" i="25" s="1"/>
  <c r="O18" i="25"/>
  <c r="N18" i="25"/>
  <c r="M18" i="25"/>
  <c r="L18" i="25"/>
  <c r="L22" i="25" s="1"/>
  <c r="K18" i="25"/>
  <c r="J18" i="25"/>
  <c r="I18" i="25"/>
  <c r="H18" i="25"/>
  <c r="H22" i="25" s="1"/>
  <c r="G18" i="25"/>
  <c r="F18" i="25"/>
  <c r="E18" i="25"/>
  <c r="D18" i="25"/>
  <c r="C18" i="25" s="1"/>
  <c r="C22" i="25" s="1"/>
  <c r="R17" i="25"/>
  <c r="Q17" i="25"/>
  <c r="Q21" i="25" s="1"/>
  <c r="P17" i="25"/>
  <c r="P21" i="25" s="1"/>
  <c r="O17" i="25"/>
  <c r="O21" i="25" s="1"/>
  <c r="N17" i="25"/>
  <c r="M17" i="25"/>
  <c r="L17" i="25"/>
  <c r="K17" i="25"/>
  <c r="J17" i="25"/>
  <c r="I17" i="25"/>
  <c r="H17" i="25"/>
  <c r="H21" i="25" s="1"/>
  <c r="G17" i="25"/>
  <c r="G21" i="25" s="1"/>
  <c r="F17" i="25"/>
  <c r="E17" i="25"/>
  <c r="D17" i="25"/>
  <c r="D21" i="25" s="1"/>
  <c r="R9" i="25"/>
  <c r="R11" i="25" s="1"/>
  <c r="Q9" i="25"/>
  <c r="P9" i="25"/>
  <c r="P11" i="25" s="1"/>
  <c r="O9" i="25"/>
  <c r="O11" i="25" s="1"/>
  <c r="N9" i="25"/>
  <c r="N11" i="25" s="1"/>
  <c r="M9" i="25"/>
  <c r="L9" i="25"/>
  <c r="K9" i="25"/>
  <c r="J9" i="25"/>
  <c r="J11" i="25" s="1"/>
  <c r="I9" i="25"/>
  <c r="H9" i="25"/>
  <c r="H11" i="25" s="1"/>
  <c r="G9" i="25"/>
  <c r="G11" i="25" s="1"/>
  <c r="F9" i="25"/>
  <c r="C9" i="25" s="1"/>
  <c r="E9" i="25"/>
  <c r="D9" i="25"/>
  <c r="R8" i="25"/>
  <c r="Q8" i="25"/>
  <c r="Q10" i="25" s="1"/>
  <c r="P8" i="25"/>
  <c r="O8" i="25"/>
  <c r="N8" i="25"/>
  <c r="M8" i="25"/>
  <c r="M10" i="25" s="1"/>
  <c r="L8" i="25"/>
  <c r="J8" i="25"/>
  <c r="I8" i="25"/>
  <c r="H8" i="25"/>
  <c r="H10" i="25" s="1"/>
  <c r="G8" i="25"/>
  <c r="F8" i="25"/>
  <c r="E8" i="25"/>
  <c r="E10" i="25" s="1"/>
  <c r="D8" i="25"/>
  <c r="R7" i="25"/>
  <c r="Q7" i="25"/>
  <c r="P7" i="25"/>
  <c r="O7" i="25"/>
  <c r="N7" i="25"/>
  <c r="M7" i="25"/>
  <c r="L7" i="25"/>
  <c r="L11" i="25" s="1"/>
  <c r="K7" i="25"/>
  <c r="J7" i="25"/>
  <c r="I7" i="25"/>
  <c r="H7" i="25"/>
  <c r="G7" i="25"/>
  <c r="F7" i="25"/>
  <c r="E7" i="25"/>
  <c r="D7" i="25"/>
  <c r="D11" i="25" s="1"/>
  <c r="R6" i="25"/>
  <c r="R10" i="25" s="1"/>
  <c r="Q6" i="25"/>
  <c r="P6" i="25"/>
  <c r="O6" i="25"/>
  <c r="N6" i="25"/>
  <c r="M6" i="25"/>
  <c r="L6" i="25"/>
  <c r="L10" i="25" s="1"/>
  <c r="K6" i="25"/>
  <c r="K10" i="25" s="1"/>
  <c r="J6" i="25"/>
  <c r="J10" i="25" s="1"/>
  <c r="I6" i="25"/>
  <c r="H6" i="25"/>
  <c r="G6" i="25"/>
  <c r="G10" i="25" s="1"/>
  <c r="F6" i="25"/>
  <c r="F10" i="25" s="1"/>
  <c r="E6" i="25"/>
  <c r="D6" i="25"/>
  <c r="D10" i="25" s="1"/>
  <c r="R20" i="26"/>
  <c r="Q20" i="26"/>
  <c r="P20" i="26"/>
  <c r="O20" i="26"/>
  <c r="O22" i="26" s="1"/>
  <c r="N20" i="26"/>
  <c r="N22" i="26" s="1"/>
  <c r="M20" i="26"/>
  <c r="M22" i="26" s="1"/>
  <c r="L20" i="26"/>
  <c r="L22" i="26" s="1"/>
  <c r="K20" i="26"/>
  <c r="K22" i="26" s="1"/>
  <c r="J20" i="26"/>
  <c r="I20" i="26"/>
  <c r="H20" i="26"/>
  <c r="G20" i="26"/>
  <c r="G22" i="26" s="1"/>
  <c r="F20" i="26"/>
  <c r="F22" i="26" s="1"/>
  <c r="E20" i="26"/>
  <c r="E22" i="26" s="1"/>
  <c r="D20" i="26"/>
  <c r="D22" i="26" s="1"/>
  <c r="R19" i="26"/>
  <c r="Q19" i="26"/>
  <c r="P19" i="26"/>
  <c r="O19" i="26"/>
  <c r="N19" i="26"/>
  <c r="M19" i="26"/>
  <c r="L19" i="26"/>
  <c r="J19" i="26"/>
  <c r="I19" i="26"/>
  <c r="H19" i="26"/>
  <c r="G19" i="26"/>
  <c r="F19" i="26"/>
  <c r="E19" i="26"/>
  <c r="D19" i="26"/>
  <c r="C19" i="26" s="1"/>
  <c r="R18" i="26"/>
  <c r="Q18" i="26"/>
  <c r="Q22" i="26" s="1"/>
  <c r="P18" i="26"/>
  <c r="P22" i="26" s="1"/>
  <c r="O18" i="26"/>
  <c r="N18" i="26"/>
  <c r="M18" i="26"/>
  <c r="L18" i="26"/>
  <c r="K18" i="26"/>
  <c r="J18" i="26"/>
  <c r="I18" i="26"/>
  <c r="I22" i="26" s="1"/>
  <c r="H18" i="26"/>
  <c r="H22" i="26" s="1"/>
  <c r="G18" i="26"/>
  <c r="F18" i="26"/>
  <c r="E18" i="26"/>
  <c r="D18" i="26"/>
  <c r="C18" i="26" s="1"/>
  <c r="C22" i="26" s="1"/>
  <c r="R17" i="26"/>
  <c r="Q17" i="26"/>
  <c r="Q21" i="26" s="1"/>
  <c r="P17" i="26"/>
  <c r="P21" i="26" s="1"/>
  <c r="O17" i="26"/>
  <c r="O21" i="26" s="1"/>
  <c r="N17" i="26"/>
  <c r="M17" i="26"/>
  <c r="L17" i="26"/>
  <c r="K17" i="26"/>
  <c r="J17" i="26"/>
  <c r="I17" i="26"/>
  <c r="I21" i="26" s="1"/>
  <c r="H17" i="26"/>
  <c r="H21" i="26" s="1"/>
  <c r="G17" i="26"/>
  <c r="G21" i="26" s="1"/>
  <c r="F17" i="26"/>
  <c r="E17" i="26"/>
  <c r="D17" i="26"/>
  <c r="R9" i="26"/>
  <c r="Q9" i="26"/>
  <c r="P9" i="26"/>
  <c r="O9" i="26"/>
  <c r="N9" i="26"/>
  <c r="M9" i="26"/>
  <c r="L9" i="26"/>
  <c r="K9" i="26"/>
  <c r="J9" i="26"/>
  <c r="I9" i="26"/>
  <c r="H9" i="26"/>
  <c r="G9" i="26"/>
  <c r="F9" i="26"/>
  <c r="C9" i="26" s="1"/>
  <c r="E9" i="26"/>
  <c r="D9" i="26"/>
  <c r="R8" i="26"/>
  <c r="Q8" i="26"/>
  <c r="P8" i="26"/>
  <c r="O8" i="26"/>
  <c r="O10" i="26" s="1"/>
  <c r="N8" i="26"/>
  <c r="M8" i="26"/>
  <c r="L8" i="26"/>
  <c r="J8" i="26"/>
  <c r="I8" i="26"/>
  <c r="H8" i="26"/>
  <c r="G8" i="26"/>
  <c r="G10" i="26" s="1"/>
  <c r="F8" i="26"/>
  <c r="E8" i="26"/>
  <c r="D8" i="26"/>
  <c r="C8" i="26" s="1"/>
  <c r="R7" i="26"/>
  <c r="Q7" i="26"/>
  <c r="P7" i="26"/>
  <c r="O7" i="26"/>
  <c r="O11" i="26" s="1"/>
  <c r="N7" i="26"/>
  <c r="N11" i="26" s="1"/>
  <c r="M7" i="26"/>
  <c r="M11" i="26" s="1"/>
  <c r="L7" i="26"/>
  <c r="L11" i="26" s="1"/>
  <c r="K7" i="26"/>
  <c r="K11" i="26" s="1"/>
  <c r="J7" i="26"/>
  <c r="I7" i="26"/>
  <c r="H7" i="26"/>
  <c r="G7" i="26"/>
  <c r="G11" i="26" s="1"/>
  <c r="F7" i="26"/>
  <c r="F11" i="26" s="1"/>
  <c r="E7" i="26"/>
  <c r="E11" i="26" s="1"/>
  <c r="D7" i="26"/>
  <c r="D11" i="26" s="1"/>
  <c r="R6" i="26"/>
  <c r="R10" i="26" s="1"/>
  <c r="Q6" i="26"/>
  <c r="P6" i="26"/>
  <c r="O6" i="26"/>
  <c r="N6" i="26"/>
  <c r="N10" i="26" s="1"/>
  <c r="M6" i="26"/>
  <c r="M10" i="26" s="1"/>
  <c r="L6" i="26"/>
  <c r="L10" i="26" s="1"/>
  <c r="K6" i="26"/>
  <c r="K10" i="26" s="1"/>
  <c r="J6" i="26"/>
  <c r="J10" i="26" s="1"/>
  <c r="I6" i="26"/>
  <c r="H6" i="26"/>
  <c r="G6" i="26"/>
  <c r="F6" i="26"/>
  <c r="F10" i="26" s="1"/>
  <c r="E6" i="26"/>
  <c r="E10" i="26" s="1"/>
  <c r="D6" i="26"/>
  <c r="C6" i="26" s="1"/>
  <c r="S22" i="26"/>
  <c r="R22" i="26"/>
  <c r="J22" i="26"/>
  <c r="S21" i="26"/>
  <c r="R21" i="26"/>
  <c r="N21" i="26"/>
  <c r="M21" i="26"/>
  <c r="L21" i="26"/>
  <c r="K21" i="26"/>
  <c r="J21" i="26"/>
  <c r="F21" i="26"/>
  <c r="E21" i="26"/>
  <c r="D21" i="26"/>
  <c r="C20" i="26"/>
  <c r="A14" i="26"/>
  <c r="S11" i="26"/>
  <c r="R11" i="26"/>
  <c r="Q11" i="26"/>
  <c r="P11" i="26"/>
  <c r="J11" i="26"/>
  <c r="I11" i="26"/>
  <c r="H11" i="26"/>
  <c r="S10" i="26"/>
  <c r="Q10" i="26"/>
  <c r="P10" i="26"/>
  <c r="I10" i="26"/>
  <c r="H10" i="26"/>
  <c r="C7" i="26"/>
  <c r="S22" i="25"/>
  <c r="S21" i="25"/>
  <c r="F21" i="25"/>
  <c r="E21" i="25"/>
  <c r="C20" i="25"/>
  <c r="N21" i="25"/>
  <c r="M21" i="25"/>
  <c r="R22" i="25"/>
  <c r="Q22" i="25"/>
  <c r="N22" i="25"/>
  <c r="M22" i="25"/>
  <c r="J22" i="25"/>
  <c r="I22" i="25"/>
  <c r="F22" i="25"/>
  <c r="E22" i="25"/>
  <c r="L21" i="25"/>
  <c r="K21" i="25"/>
  <c r="A14" i="25"/>
  <c r="S11" i="25"/>
  <c r="S10" i="25"/>
  <c r="I10" i="25"/>
  <c r="P10" i="25"/>
  <c r="O10" i="25"/>
  <c r="C8" i="25"/>
  <c r="Q11" i="25"/>
  <c r="M11" i="25"/>
  <c r="K11" i="25"/>
  <c r="I11" i="25"/>
  <c r="E11" i="25"/>
  <c r="N10" i="25"/>
  <c r="F11" i="25" l="1"/>
  <c r="C19" i="25"/>
  <c r="C10" i="26"/>
  <c r="C17" i="26"/>
  <c r="C21" i="26" s="1"/>
  <c r="C11" i="26"/>
  <c r="D10" i="26"/>
  <c r="D22" i="25"/>
  <c r="C6" i="25"/>
  <c r="C10" i="25" s="1"/>
  <c r="C7" i="25"/>
  <c r="C11" i="25" s="1"/>
  <c r="C17" i="25"/>
  <c r="C21" i="25" s="1"/>
  <c r="T111" i="24" l="1"/>
  <c r="S111" i="24"/>
  <c r="P111" i="24"/>
  <c r="Q111" i="24" s="1"/>
  <c r="O111" i="24"/>
  <c r="S110" i="24"/>
  <c r="T110" i="24" s="1"/>
  <c r="Q110" i="24"/>
  <c r="P110" i="24"/>
  <c r="O110" i="24"/>
  <c r="S109" i="24"/>
  <c r="T109" i="24" s="1"/>
  <c r="P109" i="24"/>
  <c r="Q109" i="24" s="1"/>
  <c r="O109" i="24"/>
  <c r="T108" i="24"/>
  <c r="S108" i="24"/>
  <c r="Q108" i="24"/>
  <c r="P108" i="24"/>
  <c r="O108" i="24"/>
  <c r="S107" i="24"/>
  <c r="T107" i="24" s="1"/>
  <c r="Q107" i="24"/>
  <c r="P107" i="24"/>
  <c r="O107" i="24"/>
  <c r="T106" i="24"/>
  <c r="S106" i="24"/>
  <c r="P106" i="24"/>
  <c r="Q106" i="24" s="1"/>
  <c r="O106" i="24"/>
  <c r="T105" i="24"/>
  <c r="S105" i="24"/>
  <c r="Q105" i="24"/>
  <c r="P105" i="24"/>
  <c r="O105" i="24"/>
  <c r="S104" i="24"/>
  <c r="T104" i="24" s="1"/>
  <c r="P104" i="24"/>
  <c r="Q104" i="24" s="1"/>
  <c r="O104" i="24"/>
  <c r="T103" i="24"/>
  <c r="S103" i="24"/>
  <c r="P103" i="24"/>
  <c r="Q103" i="24" s="1"/>
  <c r="O103" i="24"/>
  <c r="S102" i="24"/>
  <c r="T102" i="24" s="1"/>
  <c r="Q102" i="24"/>
  <c r="P102" i="24"/>
  <c r="O102" i="24"/>
  <c r="S101" i="24"/>
  <c r="T101" i="24" s="1"/>
  <c r="P101" i="24"/>
  <c r="Q101" i="24" s="1"/>
  <c r="O101" i="24"/>
  <c r="T100" i="24"/>
  <c r="S100" i="24"/>
  <c r="Q100" i="24"/>
  <c r="P100" i="24"/>
  <c r="O100" i="24"/>
  <c r="S99" i="24"/>
  <c r="T99" i="24" s="1"/>
  <c r="Q99" i="24"/>
  <c r="P99" i="24"/>
  <c r="O99" i="24"/>
  <c r="T98" i="24"/>
  <c r="S98" i="24"/>
  <c r="P98" i="24"/>
  <c r="Q98" i="24" s="1"/>
  <c r="O98" i="24"/>
  <c r="T97" i="24"/>
  <c r="S97" i="24"/>
  <c r="Q97" i="24"/>
  <c r="P97" i="24"/>
  <c r="O97" i="24"/>
  <c r="S96" i="24"/>
  <c r="T96" i="24" s="1"/>
  <c r="P96" i="24"/>
  <c r="Q96" i="24" s="1"/>
  <c r="O96" i="24"/>
  <c r="T95" i="24"/>
  <c r="S95" i="24"/>
  <c r="P95" i="24"/>
  <c r="Q95" i="24" s="1"/>
  <c r="O95" i="24"/>
  <c r="S94" i="24"/>
  <c r="T94" i="24" s="1"/>
  <c r="Q94" i="24"/>
  <c r="P94" i="24"/>
  <c r="O94" i="24"/>
  <c r="S93" i="24"/>
  <c r="T93" i="24" s="1"/>
  <c r="P93" i="24"/>
  <c r="Q93" i="24" s="1"/>
  <c r="O93" i="24"/>
  <c r="T92" i="24"/>
  <c r="S92" i="24"/>
  <c r="Q92" i="24"/>
  <c r="P92" i="24"/>
  <c r="O92" i="24"/>
  <c r="S91" i="24"/>
  <c r="T91" i="24" s="1"/>
  <c r="Q91" i="24"/>
  <c r="P91" i="24"/>
  <c r="O91" i="24"/>
  <c r="T90" i="24"/>
  <c r="S90" i="24"/>
  <c r="P90" i="24"/>
  <c r="Q90" i="24" s="1"/>
  <c r="O90" i="24"/>
  <c r="T89" i="24"/>
  <c r="S89" i="24"/>
  <c r="Q89" i="24"/>
  <c r="P89" i="24"/>
  <c r="O89" i="24"/>
  <c r="S88" i="24"/>
  <c r="T88" i="24" s="1"/>
  <c r="P88" i="24"/>
  <c r="Q88" i="24" s="1"/>
  <c r="O88" i="24"/>
  <c r="T87" i="24"/>
  <c r="S87" i="24"/>
  <c r="P87" i="24"/>
  <c r="Q87" i="24" s="1"/>
  <c r="O87" i="24"/>
  <c r="S86" i="24"/>
  <c r="T86" i="24" s="1"/>
  <c r="Q86" i="24"/>
  <c r="P86" i="24"/>
  <c r="O86" i="24"/>
  <c r="S85" i="24"/>
  <c r="T85" i="24" s="1"/>
  <c r="P85" i="24"/>
  <c r="Q85" i="24" s="1"/>
  <c r="O85" i="24"/>
  <c r="T84" i="24"/>
  <c r="S84" i="24"/>
  <c r="Q84" i="24"/>
  <c r="P84" i="24"/>
  <c r="O84" i="24"/>
  <c r="S83" i="24"/>
  <c r="T83" i="24" s="1"/>
  <c r="Q83" i="24"/>
  <c r="P83" i="24"/>
  <c r="O83" i="24"/>
  <c r="T82" i="24"/>
  <c r="S82" i="24"/>
  <c r="P82" i="24"/>
  <c r="Q82" i="24" s="1"/>
  <c r="O82" i="24"/>
  <c r="T81" i="24"/>
  <c r="S81" i="24"/>
  <c r="Q81" i="24"/>
  <c r="P81" i="24"/>
  <c r="O81" i="24"/>
  <c r="T80" i="24"/>
  <c r="S80" i="24"/>
  <c r="P80" i="24"/>
  <c r="Q80" i="24" s="1"/>
  <c r="O80" i="24"/>
  <c r="T79" i="24"/>
  <c r="S79" i="24"/>
  <c r="P79" i="24"/>
  <c r="Q79" i="24" s="1"/>
  <c r="O79" i="24"/>
  <c r="S78" i="24"/>
  <c r="T78" i="24" s="1"/>
  <c r="Q78" i="24"/>
  <c r="P78" i="24"/>
  <c r="O78" i="24"/>
  <c r="S77" i="24"/>
  <c r="T77" i="24" s="1"/>
  <c r="P77" i="24"/>
  <c r="Q77" i="24" s="1"/>
  <c r="O77" i="24"/>
  <c r="T76" i="24"/>
  <c r="S76" i="24"/>
  <c r="Q76" i="24"/>
  <c r="P76" i="24"/>
  <c r="O76" i="24"/>
  <c r="S75" i="24"/>
  <c r="T75" i="24" s="1"/>
  <c r="Q75" i="24"/>
  <c r="P75" i="24"/>
  <c r="O75" i="24"/>
  <c r="T74" i="24"/>
  <c r="S74" i="24"/>
  <c r="P74" i="24"/>
  <c r="Q74" i="24" s="1"/>
  <c r="O74" i="24"/>
  <c r="T73" i="24"/>
  <c r="S73" i="24"/>
  <c r="Q73" i="24"/>
  <c r="P73" i="24"/>
  <c r="O73" i="24"/>
  <c r="S72" i="24"/>
  <c r="T72" i="24" s="1"/>
  <c r="P72" i="24"/>
  <c r="Q72" i="24" s="1"/>
  <c r="O72" i="24"/>
  <c r="T71" i="24"/>
  <c r="S71" i="24"/>
  <c r="P71" i="24"/>
  <c r="Q71" i="24" s="1"/>
  <c r="O71" i="24"/>
  <c r="S70" i="24"/>
  <c r="T70" i="24" s="1"/>
  <c r="Q70" i="24"/>
  <c r="P70" i="24"/>
  <c r="O70" i="24"/>
  <c r="S69" i="24"/>
  <c r="T69" i="24" s="1"/>
  <c r="P69" i="24"/>
  <c r="Q69" i="24" s="1"/>
  <c r="O69" i="24"/>
  <c r="T68" i="24"/>
  <c r="S68" i="24"/>
  <c r="Q68" i="24"/>
  <c r="P68" i="24"/>
  <c r="O68" i="24"/>
  <c r="S67" i="24"/>
  <c r="T67" i="24" s="1"/>
  <c r="Q67" i="24"/>
  <c r="P67" i="24"/>
  <c r="O67" i="24"/>
  <c r="T66" i="24"/>
  <c r="S66" i="24"/>
  <c r="P66" i="24"/>
  <c r="Q66" i="24" s="1"/>
  <c r="O66" i="24"/>
  <c r="T65" i="24"/>
  <c r="S65" i="24"/>
  <c r="Q65" i="24"/>
  <c r="P65" i="24"/>
  <c r="O65" i="24"/>
  <c r="S64" i="24"/>
  <c r="T64" i="24" s="1"/>
  <c r="P64" i="24"/>
  <c r="Q64" i="24" s="1"/>
  <c r="O64" i="24"/>
  <c r="T63" i="24"/>
  <c r="S63" i="24"/>
  <c r="P63" i="24"/>
  <c r="Q63" i="24" s="1"/>
  <c r="O63" i="24"/>
  <c r="S62" i="24"/>
  <c r="T62" i="24" s="1"/>
  <c r="Q62" i="24"/>
  <c r="P62" i="24"/>
  <c r="O62" i="24"/>
  <c r="S61" i="24"/>
  <c r="T61" i="24" s="1"/>
  <c r="P61" i="24"/>
  <c r="Q61" i="24" s="1"/>
  <c r="O61" i="24"/>
  <c r="T60" i="24"/>
  <c r="S60" i="24"/>
  <c r="Q60" i="24"/>
  <c r="P60" i="24"/>
  <c r="O60" i="24"/>
  <c r="S59" i="24"/>
  <c r="T59" i="24" s="1"/>
  <c r="Q59" i="24"/>
  <c r="P59" i="24"/>
  <c r="O59" i="24"/>
  <c r="T58" i="24"/>
  <c r="S58" i="24"/>
  <c r="P58" i="24"/>
  <c r="Q58" i="24" s="1"/>
  <c r="O58" i="24"/>
  <c r="T57" i="24"/>
  <c r="S57" i="24"/>
  <c r="Q57" i="24"/>
  <c r="P57" i="24"/>
  <c r="O57" i="24"/>
  <c r="S56" i="24"/>
  <c r="T56" i="24" s="1"/>
  <c r="P56" i="24"/>
  <c r="Q56" i="24" s="1"/>
  <c r="O56" i="24"/>
  <c r="T55" i="24"/>
  <c r="S55" i="24"/>
  <c r="P55" i="24"/>
  <c r="Q55" i="24" s="1"/>
  <c r="O55" i="24"/>
  <c r="S54" i="24"/>
  <c r="T54" i="24" s="1"/>
  <c r="Q54" i="24"/>
  <c r="P54" i="24"/>
  <c r="O54" i="24"/>
  <c r="S53" i="24"/>
  <c r="T53" i="24" s="1"/>
  <c r="P53" i="24"/>
  <c r="Q53" i="24" s="1"/>
  <c r="O53" i="24"/>
  <c r="T52" i="24"/>
  <c r="S52" i="24"/>
  <c r="Q52" i="24"/>
  <c r="P52" i="24"/>
  <c r="O52" i="24"/>
  <c r="S51" i="24"/>
  <c r="T51" i="24" s="1"/>
  <c r="Q51" i="24"/>
  <c r="P51" i="24"/>
  <c r="O51" i="24"/>
  <c r="T50" i="24"/>
  <c r="S50" i="24"/>
  <c r="P50" i="24"/>
  <c r="Q50" i="24" s="1"/>
  <c r="O50" i="24"/>
  <c r="T49" i="24"/>
  <c r="S49" i="24"/>
  <c r="Q49" i="24"/>
  <c r="P49" i="24"/>
  <c r="O49" i="24"/>
  <c r="S48" i="24"/>
  <c r="T48" i="24" s="1"/>
  <c r="P48" i="24"/>
  <c r="Q48" i="24" s="1"/>
  <c r="O48" i="24"/>
  <c r="T47" i="24"/>
  <c r="S47" i="24"/>
  <c r="P47" i="24"/>
  <c r="Q47" i="24" s="1"/>
  <c r="O47" i="24"/>
  <c r="S46" i="24"/>
  <c r="T46" i="24" s="1"/>
  <c r="Q46" i="24"/>
  <c r="P46" i="24"/>
  <c r="O46" i="24"/>
  <c r="S45" i="24"/>
  <c r="T45" i="24" s="1"/>
  <c r="P45" i="24"/>
  <c r="Q45" i="24" s="1"/>
  <c r="O45" i="24"/>
  <c r="T44" i="24"/>
  <c r="S44" i="24"/>
  <c r="Q44" i="24"/>
  <c r="P44" i="24"/>
  <c r="O44" i="24"/>
  <c r="S43" i="24"/>
  <c r="T43" i="24" s="1"/>
  <c r="Q43" i="24"/>
  <c r="P43" i="24"/>
  <c r="O43" i="24"/>
  <c r="T42" i="24"/>
  <c r="S42" i="24"/>
  <c r="P42" i="24"/>
  <c r="Q42" i="24" s="1"/>
  <c r="O42" i="24"/>
  <c r="T41" i="24"/>
  <c r="S41" i="24"/>
  <c r="Q41" i="24"/>
  <c r="P41" i="24"/>
  <c r="O41" i="24"/>
  <c r="S40" i="24"/>
  <c r="T40" i="24" s="1"/>
  <c r="P40" i="24"/>
  <c r="Q40" i="24" s="1"/>
  <c r="O40" i="24"/>
  <c r="T39" i="24"/>
  <c r="S39" i="24"/>
  <c r="P39" i="24"/>
  <c r="Q39" i="24" s="1"/>
  <c r="O39" i="24"/>
  <c r="S38" i="24"/>
  <c r="T38" i="24" s="1"/>
  <c r="Q38" i="24"/>
  <c r="P38" i="24"/>
  <c r="O38" i="24"/>
  <c r="S37" i="24"/>
  <c r="T37" i="24" s="1"/>
  <c r="P37" i="24"/>
  <c r="Q37" i="24" s="1"/>
  <c r="O37" i="24"/>
  <c r="T36" i="24"/>
  <c r="S36" i="24"/>
  <c r="Q36" i="24"/>
  <c r="P36" i="24"/>
  <c r="O36" i="24"/>
  <c r="S35" i="24"/>
  <c r="T35" i="24" s="1"/>
  <c r="Q35" i="24"/>
  <c r="P35" i="24"/>
  <c r="O35" i="24"/>
  <c r="T34" i="24"/>
  <c r="S34" i="24"/>
  <c r="P34" i="24"/>
  <c r="Q34" i="24" s="1"/>
  <c r="O34" i="24"/>
  <c r="T33" i="24"/>
  <c r="S33" i="24"/>
  <c r="Q33" i="24"/>
  <c r="P33" i="24"/>
  <c r="O33" i="24"/>
  <c r="S32" i="24"/>
  <c r="T32" i="24" s="1"/>
  <c r="P32" i="24"/>
  <c r="Q32" i="24" s="1"/>
  <c r="O32" i="24"/>
  <c r="T31" i="24"/>
  <c r="S31" i="24"/>
  <c r="P31" i="24"/>
  <c r="Q31" i="24" s="1"/>
  <c r="O31" i="24"/>
  <c r="S30" i="24"/>
  <c r="T30" i="24" s="1"/>
  <c r="Q30" i="24"/>
  <c r="P30" i="24"/>
  <c r="O30" i="24"/>
  <c r="S29" i="24"/>
  <c r="T29" i="24" s="1"/>
  <c r="P29" i="24"/>
  <c r="Q29" i="24" s="1"/>
  <c r="O29" i="24"/>
  <c r="T28" i="24"/>
  <c r="S28" i="24"/>
  <c r="Q28" i="24"/>
  <c r="P28" i="24"/>
  <c r="O28" i="24"/>
  <c r="S27" i="24"/>
  <c r="T27" i="24" s="1"/>
  <c r="Q27" i="24"/>
  <c r="P27" i="24"/>
  <c r="O27" i="24"/>
  <c r="T26" i="24"/>
  <c r="S26" i="24"/>
  <c r="P26" i="24"/>
  <c r="Q26" i="24" s="1"/>
  <c r="O26" i="24"/>
  <c r="T25" i="24"/>
  <c r="S25" i="24"/>
  <c r="Q25" i="24"/>
  <c r="P25" i="24"/>
  <c r="O25" i="24"/>
  <c r="S24" i="24"/>
  <c r="T24" i="24" s="1"/>
  <c r="P24" i="24"/>
  <c r="Q24" i="24" s="1"/>
  <c r="O24" i="24"/>
  <c r="T23" i="24"/>
  <c r="S23" i="24"/>
  <c r="P23" i="24"/>
  <c r="Q23" i="24" s="1"/>
  <c r="O23" i="24"/>
  <c r="S22" i="24"/>
  <c r="T22" i="24" s="1"/>
  <c r="Q22" i="24"/>
  <c r="P22" i="24"/>
  <c r="O22" i="24"/>
  <c r="S21" i="24"/>
  <c r="T21" i="24" s="1"/>
  <c r="P21" i="24"/>
  <c r="Q21" i="24" s="1"/>
  <c r="O21" i="24"/>
  <c r="T20" i="24"/>
  <c r="S20" i="24"/>
  <c r="Q20" i="24"/>
  <c r="P20" i="24"/>
  <c r="O20" i="24"/>
  <c r="S19" i="24"/>
  <c r="T19" i="24" s="1"/>
  <c r="Q19" i="24"/>
  <c r="P19" i="24"/>
  <c r="O19" i="24"/>
  <c r="T18" i="24"/>
  <c r="S18" i="24"/>
  <c r="P18" i="24"/>
  <c r="Q18" i="24" s="1"/>
  <c r="O18" i="24"/>
  <c r="T17" i="24"/>
  <c r="S17" i="24"/>
  <c r="Q17" i="24"/>
  <c r="P17" i="24"/>
  <c r="O17" i="24"/>
  <c r="S16" i="24"/>
  <c r="T16" i="24" s="1"/>
  <c r="P16" i="24"/>
  <c r="Q16" i="24" s="1"/>
  <c r="O16" i="24"/>
  <c r="T15" i="24"/>
  <c r="S15" i="24"/>
  <c r="P15" i="24"/>
  <c r="Q15" i="24" s="1"/>
  <c r="O15" i="24"/>
  <c r="S14" i="24"/>
  <c r="T14" i="24" s="1"/>
  <c r="Q14" i="24"/>
  <c r="P14" i="24"/>
  <c r="O14" i="24"/>
  <c r="S13" i="24"/>
  <c r="T13" i="24" s="1"/>
  <c r="P13" i="24"/>
  <c r="Q13" i="24" s="1"/>
  <c r="O13" i="24"/>
  <c r="T12" i="24"/>
  <c r="S12" i="24"/>
  <c r="Q12" i="24"/>
  <c r="P12" i="24"/>
  <c r="O12" i="24"/>
  <c r="S11" i="24"/>
  <c r="T11" i="24" s="1"/>
  <c r="Q11" i="24"/>
  <c r="P11" i="24"/>
  <c r="O11" i="24"/>
  <c r="T10" i="24"/>
  <c r="S10" i="24"/>
  <c r="P10" i="24"/>
  <c r="Q10" i="24" s="1"/>
  <c r="O10" i="24"/>
  <c r="T9" i="24"/>
  <c r="S9" i="24"/>
  <c r="Q9" i="24"/>
  <c r="P9" i="24"/>
  <c r="O9" i="24"/>
  <c r="S8" i="24"/>
  <c r="T8" i="24" s="1"/>
  <c r="P8" i="24"/>
  <c r="Q8" i="24" s="1"/>
  <c r="O8" i="24"/>
  <c r="T7" i="24"/>
  <c r="S7" i="24"/>
  <c r="P7" i="24"/>
  <c r="Q7" i="24" s="1"/>
  <c r="O7" i="24"/>
  <c r="S6" i="24"/>
  <c r="T6" i="24" s="1"/>
  <c r="Q6" i="24"/>
  <c r="P6" i="24"/>
  <c r="O6" i="24"/>
  <c r="T5" i="24"/>
  <c r="S5" i="24"/>
  <c r="P5" i="24"/>
  <c r="Q5" i="24" s="1"/>
  <c r="O5" i="24"/>
  <c r="T4" i="24"/>
  <c r="S4" i="24"/>
  <c r="Q4" i="24"/>
  <c r="P4" i="24"/>
  <c r="O4" i="24"/>
  <c r="S154" i="23"/>
  <c r="T154" i="23" s="1"/>
  <c r="P154" i="23"/>
  <c r="Q154" i="23" s="1"/>
  <c r="O154" i="23"/>
  <c r="T153" i="23"/>
  <c r="S153" i="23"/>
  <c r="P153" i="23"/>
  <c r="Q153" i="23" s="1"/>
  <c r="O153" i="23"/>
  <c r="T152" i="23"/>
  <c r="S152" i="23"/>
  <c r="Q152" i="23"/>
  <c r="P152" i="23"/>
  <c r="O152" i="23"/>
  <c r="S151" i="23"/>
  <c r="T151" i="23" s="1"/>
  <c r="P151" i="23"/>
  <c r="Q151" i="23" s="1"/>
  <c r="O151" i="23"/>
  <c r="S150" i="23"/>
  <c r="T150" i="23" s="1"/>
  <c r="P150" i="23"/>
  <c r="Q150" i="23" s="1"/>
  <c r="O150" i="23"/>
  <c r="S149" i="23"/>
  <c r="T149" i="23" s="1"/>
  <c r="P149" i="23"/>
  <c r="Q149" i="23" s="1"/>
  <c r="O149" i="23"/>
  <c r="T148" i="23"/>
  <c r="S148" i="23"/>
  <c r="P148" i="23"/>
  <c r="Q148" i="23" s="1"/>
  <c r="O148" i="23"/>
  <c r="S147" i="23"/>
  <c r="T147" i="23" s="1"/>
  <c r="P147" i="23"/>
  <c r="Q147" i="23" s="1"/>
  <c r="O147" i="23"/>
  <c r="T146" i="23"/>
  <c r="S146" i="23"/>
  <c r="P146" i="23"/>
  <c r="Q146" i="23" s="1"/>
  <c r="O146" i="23"/>
  <c r="S145" i="23"/>
  <c r="T145" i="23" s="1"/>
  <c r="P145" i="23"/>
  <c r="Q145" i="23" s="1"/>
  <c r="O145" i="23"/>
  <c r="S144" i="23"/>
  <c r="T144" i="23" s="1"/>
  <c r="P144" i="23"/>
  <c r="Q144" i="23" s="1"/>
  <c r="O144" i="23"/>
  <c r="S143" i="23"/>
  <c r="T143" i="23" s="1"/>
  <c r="P143" i="23"/>
  <c r="Q143" i="23" s="1"/>
  <c r="O143" i="23"/>
  <c r="S142" i="23"/>
  <c r="T142" i="23" s="1"/>
  <c r="P142" i="23"/>
  <c r="Q142" i="23" s="1"/>
  <c r="O142" i="23"/>
  <c r="S141" i="23"/>
  <c r="T141" i="23" s="1"/>
  <c r="P141" i="23"/>
  <c r="Q141" i="23" s="1"/>
  <c r="O141" i="23"/>
  <c r="S140" i="23"/>
  <c r="T140" i="23" s="1"/>
  <c r="P140" i="23"/>
  <c r="Q140" i="23" s="1"/>
  <c r="O140" i="23"/>
  <c r="S139" i="23"/>
  <c r="T139" i="23" s="1"/>
  <c r="P139" i="23"/>
  <c r="Q139" i="23" s="1"/>
  <c r="O139" i="23"/>
  <c r="S138" i="23"/>
  <c r="T138" i="23" s="1"/>
  <c r="P138" i="23"/>
  <c r="Q138" i="23" s="1"/>
  <c r="O138" i="23"/>
  <c r="S137" i="23"/>
  <c r="T137" i="23" s="1"/>
  <c r="P137" i="23"/>
  <c r="Q137" i="23" s="1"/>
  <c r="O137" i="23"/>
  <c r="S136" i="23"/>
  <c r="T136" i="23" s="1"/>
  <c r="P136" i="23"/>
  <c r="Q136" i="23" s="1"/>
  <c r="O136" i="23"/>
  <c r="S135" i="23"/>
  <c r="T135" i="23" s="1"/>
  <c r="P135" i="23"/>
  <c r="Q135" i="23" s="1"/>
  <c r="O135" i="23"/>
  <c r="S134" i="23"/>
  <c r="T134" i="23" s="1"/>
  <c r="P134" i="23"/>
  <c r="Q134" i="23" s="1"/>
  <c r="O134" i="23"/>
  <c r="S133" i="23"/>
  <c r="T133" i="23" s="1"/>
  <c r="P133" i="23"/>
  <c r="Q133" i="23" s="1"/>
  <c r="O133" i="23"/>
  <c r="S132" i="23"/>
  <c r="T132" i="23" s="1"/>
  <c r="P132" i="23"/>
  <c r="Q132" i="23" s="1"/>
  <c r="O132" i="23"/>
  <c r="S131" i="23"/>
  <c r="T131" i="23" s="1"/>
  <c r="P131" i="23"/>
  <c r="Q131" i="23" s="1"/>
  <c r="O131" i="23"/>
  <c r="T130" i="23"/>
  <c r="S130" i="23"/>
  <c r="P130" i="23"/>
  <c r="Q130" i="23" s="1"/>
  <c r="O130" i="23"/>
  <c r="T129" i="23"/>
  <c r="S129" i="23"/>
  <c r="P129" i="23"/>
  <c r="Q129" i="23" s="1"/>
  <c r="O129" i="23"/>
  <c r="S128" i="23"/>
  <c r="T128" i="23" s="1"/>
  <c r="P128" i="23"/>
  <c r="Q128" i="23" s="1"/>
  <c r="O128" i="23"/>
  <c r="S127" i="23"/>
  <c r="T127" i="23" s="1"/>
  <c r="P127" i="23"/>
  <c r="Q127" i="23" s="1"/>
  <c r="O127" i="23"/>
  <c r="S126" i="23"/>
  <c r="T126" i="23" s="1"/>
  <c r="Q126" i="23"/>
  <c r="P126" i="23"/>
  <c r="O126" i="23"/>
  <c r="S125" i="23"/>
  <c r="T125" i="23" s="1"/>
  <c r="P125" i="23"/>
  <c r="Q125" i="23" s="1"/>
  <c r="O125" i="23"/>
  <c r="T124" i="23"/>
  <c r="S124" i="23"/>
  <c r="Q124" i="23"/>
  <c r="P124" i="23"/>
  <c r="O124" i="23"/>
  <c r="S123" i="23"/>
  <c r="T123" i="23" s="1"/>
  <c r="P123" i="23"/>
  <c r="Q123" i="23" s="1"/>
  <c r="O123" i="23"/>
  <c r="S122" i="23"/>
  <c r="T122" i="23" s="1"/>
  <c r="P122" i="23"/>
  <c r="Q122" i="23" s="1"/>
  <c r="O122" i="23"/>
  <c r="S121" i="23"/>
  <c r="T121" i="23" s="1"/>
  <c r="P121" i="23"/>
  <c r="Q121" i="23" s="1"/>
  <c r="O121" i="23"/>
  <c r="S120" i="23"/>
  <c r="T120" i="23" s="1"/>
  <c r="P120" i="23"/>
  <c r="Q120" i="23" s="1"/>
  <c r="O120" i="23"/>
  <c r="S119" i="23"/>
  <c r="T119" i="23" s="1"/>
  <c r="P119" i="23"/>
  <c r="Q119" i="23" s="1"/>
  <c r="O119" i="23"/>
  <c r="S118" i="23"/>
  <c r="T118" i="23" s="1"/>
  <c r="Q118" i="23"/>
  <c r="P118" i="23"/>
  <c r="O118" i="23"/>
  <c r="S117" i="23"/>
  <c r="T117" i="23" s="1"/>
  <c r="P117" i="23"/>
  <c r="Q117" i="23" s="1"/>
  <c r="O117" i="23"/>
  <c r="T116" i="23"/>
  <c r="S116" i="23"/>
  <c r="Q116" i="23"/>
  <c r="P116" i="23"/>
  <c r="O116" i="23"/>
  <c r="T115" i="23"/>
  <c r="S115" i="23"/>
  <c r="P115" i="23"/>
  <c r="Q115" i="23" s="1"/>
  <c r="O115" i="23"/>
  <c r="T114" i="23"/>
  <c r="S114" i="23"/>
  <c r="P114" i="23"/>
  <c r="Q114" i="23" s="1"/>
  <c r="O114" i="23"/>
  <c r="T113" i="23"/>
  <c r="S113" i="23"/>
  <c r="P113" i="23"/>
  <c r="Q113" i="23" s="1"/>
  <c r="O113" i="23"/>
  <c r="T112" i="23"/>
  <c r="S112" i="23"/>
  <c r="P112" i="23"/>
  <c r="Q112" i="23" s="1"/>
  <c r="O112" i="23"/>
  <c r="S111" i="23"/>
  <c r="T111" i="23" s="1"/>
  <c r="P111" i="23"/>
  <c r="Q111" i="23" s="1"/>
  <c r="O111" i="23"/>
  <c r="T110" i="23"/>
  <c r="S110" i="23"/>
  <c r="P110" i="23"/>
  <c r="Q110" i="23" s="1"/>
  <c r="O110" i="23"/>
  <c r="S109" i="23"/>
  <c r="T109" i="23" s="1"/>
  <c r="P109" i="23"/>
  <c r="Q109" i="23" s="1"/>
  <c r="O109" i="23"/>
  <c r="S108" i="23"/>
  <c r="T108" i="23" s="1"/>
  <c r="P108" i="23"/>
  <c r="Q108" i="23" s="1"/>
  <c r="O108" i="23"/>
  <c r="S107" i="23"/>
  <c r="T107" i="23" s="1"/>
  <c r="P107" i="23"/>
  <c r="Q107" i="23" s="1"/>
  <c r="O107" i="23"/>
  <c r="T106" i="23"/>
  <c r="S106" i="23"/>
  <c r="P106" i="23"/>
  <c r="Q106" i="23" s="1"/>
  <c r="O106" i="23"/>
  <c r="T105" i="23"/>
  <c r="S105" i="23"/>
  <c r="P105" i="23"/>
  <c r="Q105" i="23" s="1"/>
  <c r="O105" i="23"/>
  <c r="T104" i="23"/>
  <c r="S104" i="23"/>
  <c r="P104" i="23"/>
  <c r="Q104" i="23" s="1"/>
  <c r="O104" i="23"/>
  <c r="S103" i="23"/>
  <c r="T103" i="23" s="1"/>
  <c r="P103" i="23"/>
  <c r="Q103" i="23" s="1"/>
  <c r="O103" i="23"/>
  <c r="T102" i="23"/>
  <c r="S102" i="23"/>
  <c r="Q102" i="23"/>
  <c r="P102" i="23"/>
  <c r="O102" i="23"/>
  <c r="T101" i="23"/>
  <c r="S101" i="23"/>
  <c r="P101" i="23"/>
  <c r="Q101" i="23" s="1"/>
  <c r="O101" i="23"/>
  <c r="T100" i="23"/>
  <c r="S100" i="23"/>
  <c r="P100" i="23"/>
  <c r="Q100" i="23" s="1"/>
  <c r="O100" i="23"/>
  <c r="T99" i="23"/>
  <c r="S99" i="23"/>
  <c r="P99" i="23"/>
  <c r="Q99" i="23" s="1"/>
  <c r="O99" i="23"/>
  <c r="T98" i="23"/>
  <c r="S98" i="23"/>
  <c r="P98" i="23"/>
  <c r="Q98" i="23" s="1"/>
  <c r="O98" i="23"/>
  <c r="S97" i="23"/>
  <c r="T97" i="23" s="1"/>
  <c r="P97" i="23"/>
  <c r="Q97" i="23" s="1"/>
  <c r="O97" i="23"/>
  <c r="T96" i="23"/>
  <c r="S96" i="23"/>
  <c r="P96" i="23"/>
  <c r="Q96" i="23" s="1"/>
  <c r="O96" i="23"/>
  <c r="S95" i="23"/>
  <c r="T95" i="23" s="1"/>
  <c r="P95" i="23"/>
  <c r="Q95" i="23" s="1"/>
  <c r="O95" i="23"/>
  <c r="S94" i="23"/>
  <c r="T94" i="23" s="1"/>
  <c r="P94" i="23"/>
  <c r="Q94" i="23" s="1"/>
  <c r="O94" i="23"/>
  <c r="T93" i="23"/>
  <c r="S93" i="23"/>
  <c r="P93" i="23"/>
  <c r="Q93" i="23" s="1"/>
  <c r="O93" i="23"/>
  <c r="T92" i="23"/>
  <c r="S92" i="23"/>
  <c r="Q92" i="23"/>
  <c r="P92" i="23"/>
  <c r="O92" i="23"/>
  <c r="S91" i="23"/>
  <c r="T91" i="23" s="1"/>
  <c r="P91" i="23"/>
  <c r="Q91" i="23" s="1"/>
  <c r="O91" i="23"/>
  <c r="T90" i="23"/>
  <c r="S90" i="23"/>
  <c r="P90" i="23"/>
  <c r="Q90" i="23" s="1"/>
  <c r="O90" i="23"/>
  <c r="T89" i="23"/>
  <c r="S89" i="23"/>
  <c r="P89" i="23"/>
  <c r="Q89" i="23" s="1"/>
  <c r="O89" i="23"/>
  <c r="T88" i="23"/>
  <c r="S88" i="23"/>
  <c r="Q88" i="23"/>
  <c r="P88" i="23"/>
  <c r="O88" i="23"/>
  <c r="S87" i="23"/>
  <c r="T87" i="23" s="1"/>
  <c r="P87" i="23"/>
  <c r="Q87" i="23" s="1"/>
  <c r="O87" i="23"/>
  <c r="S86" i="23"/>
  <c r="T86" i="23" s="1"/>
  <c r="P86" i="23"/>
  <c r="Q86" i="23" s="1"/>
  <c r="O86" i="23"/>
  <c r="S85" i="23"/>
  <c r="T85" i="23" s="1"/>
  <c r="P85" i="23"/>
  <c r="Q85" i="23" s="1"/>
  <c r="O85" i="23"/>
  <c r="T84" i="23"/>
  <c r="S84" i="23"/>
  <c r="P84" i="23"/>
  <c r="Q84" i="23" s="1"/>
  <c r="O84" i="23"/>
  <c r="T83" i="23"/>
  <c r="S83" i="23"/>
  <c r="P83" i="23"/>
  <c r="Q83" i="23" s="1"/>
  <c r="O83" i="23"/>
  <c r="S82" i="23"/>
  <c r="T82" i="23" s="1"/>
  <c r="P82" i="23"/>
  <c r="Q82" i="23" s="1"/>
  <c r="O82" i="23"/>
  <c r="T81" i="23"/>
  <c r="S81" i="23"/>
  <c r="P81" i="23"/>
  <c r="Q81" i="23" s="1"/>
  <c r="O81" i="23"/>
  <c r="T80" i="23"/>
  <c r="S80" i="23"/>
  <c r="P80" i="23"/>
  <c r="Q80" i="23" s="1"/>
  <c r="O80" i="23"/>
  <c r="T79" i="23"/>
  <c r="S79" i="23"/>
  <c r="P79" i="23"/>
  <c r="Q79" i="23" s="1"/>
  <c r="O79" i="23"/>
  <c r="T78" i="23"/>
  <c r="S78" i="23"/>
  <c r="P78" i="23"/>
  <c r="Q78" i="23" s="1"/>
  <c r="O78" i="23"/>
  <c r="T77" i="23"/>
  <c r="S77" i="23"/>
  <c r="P77" i="23"/>
  <c r="Q77" i="23" s="1"/>
  <c r="O77" i="23"/>
  <c r="T76" i="23"/>
  <c r="S76" i="23"/>
  <c r="P76" i="23"/>
  <c r="Q76" i="23" s="1"/>
  <c r="O76" i="23"/>
  <c r="T75" i="23"/>
  <c r="S75" i="23"/>
  <c r="P75" i="23"/>
  <c r="Q75" i="23" s="1"/>
  <c r="O75" i="23"/>
  <c r="S74" i="23"/>
  <c r="T74" i="23" s="1"/>
  <c r="P74" i="23"/>
  <c r="Q74" i="23" s="1"/>
  <c r="O74" i="23"/>
  <c r="S73" i="23"/>
  <c r="T73" i="23" s="1"/>
  <c r="P73" i="23"/>
  <c r="Q73" i="23" s="1"/>
  <c r="O73" i="23"/>
  <c r="S72" i="23"/>
  <c r="T72" i="23" s="1"/>
  <c r="P72" i="23"/>
  <c r="Q72" i="23" s="1"/>
  <c r="O72" i="23"/>
  <c r="T71" i="23"/>
  <c r="S71" i="23"/>
  <c r="P71" i="23"/>
  <c r="Q71" i="23" s="1"/>
  <c r="O71" i="23"/>
  <c r="T70" i="23"/>
  <c r="S70" i="23"/>
  <c r="P70" i="23"/>
  <c r="Q70" i="23" s="1"/>
  <c r="O70" i="23"/>
  <c r="S69" i="23"/>
  <c r="T69" i="23" s="1"/>
  <c r="P69" i="23"/>
  <c r="Q69" i="23" s="1"/>
  <c r="O69" i="23"/>
  <c r="S68" i="23"/>
  <c r="T68" i="23" s="1"/>
  <c r="P68" i="23"/>
  <c r="Q68" i="23" s="1"/>
  <c r="O68" i="23"/>
  <c r="T67" i="23"/>
  <c r="S67" i="23"/>
  <c r="P67" i="23"/>
  <c r="Q67" i="23" s="1"/>
  <c r="O67" i="23"/>
  <c r="T66" i="23"/>
  <c r="S66" i="23"/>
  <c r="P66" i="23"/>
  <c r="Q66" i="23" s="1"/>
  <c r="O66" i="23"/>
  <c r="S65" i="23"/>
  <c r="T65" i="23" s="1"/>
  <c r="P65" i="23"/>
  <c r="Q65" i="23" s="1"/>
  <c r="O65" i="23"/>
  <c r="S64" i="23"/>
  <c r="T64" i="23" s="1"/>
  <c r="P64" i="23"/>
  <c r="Q64" i="23" s="1"/>
  <c r="O64" i="23"/>
  <c r="S63" i="23"/>
  <c r="T63" i="23" s="1"/>
  <c r="P63" i="23"/>
  <c r="Q63" i="23" s="1"/>
  <c r="O63" i="23"/>
  <c r="S62" i="23"/>
  <c r="T62" i="23" s="1"/>
  <c r="P62" i="23"/>
  <c r="Q62" i="23" s="1"/>
  <c r="O62" i="23"/>
  <c r="S61" i="23"/>
  <c r="T61" i="23" s="1"/>
  <c r="P61" i="23"/>
  <c r="Q61" i="23" s="1"/>
  <c r="O61" i="23"/>
  <c r="S60" i="23"/>
  <c r="T60" i="23" s="1"/>
  <c r="P60" i="23"/>
  <c r="Q60" i="23" s="1"/>
  <c r="O60" i="23"/>
  <c r="S59" i="23"/>
  <c r="T59" i="23" s="1"/>
  <c r="P59" i="23"/>
  <c r="Q59" i="23" s="1"/>
  <c r="O59" i="23"/>
  <c r="S58" i="23"/>
  <c r="T58" i="23" s="1"/>
  <c r="P58" i="23"/>
  <c r="Q58" i="23" s="1"/>
  <c r="O58" i="23"/>
  <c r="S57" i="23"/>
  <c r="T57" i="23" s="1"/>
  <c r="P57" i="23"/>
  <c r="Q57" i="23" s="1"/>
  <c r="O57" i="23"/>
  <c r="S56" i="23"/>
  <c r="T56" i="23" s="1"/>
  <c r="P56" i="23"/>
  <c r="Q56" i="23" s="1"/>
  <c r="O56" i="23"/>
  <c r="S55" i="23"/>
  <c r="T55" i="23" s="1"/>
  <c r="P55" i="23"/>
  <c r="Q55" i="23" s="1"/>
  <c r="O55" i="23"/>
  <c r="T54" i="23"/>
  <c r="S54" i="23"/>
  <c r="P54" i="23"/>
  <c r="Q54" i="23" s="1"/>
  <c r="O54" i="23"/>
  <c r="S53" i="23"/>
  <c r="T53" i="23" s="1"/>
  <c r="P53" i="23"/>
  <c r="Q53" i="23" s="1"/>
  <c r="O53" i="23"/>
  <c r="S52" i="23"/>
  <c r="T52" i="23" s="1"/>
  <c r="P52" i="23"/>
  <c r="Q52" i="23" s="1"/>
  <c r="O52" i="23"/>
  <c r="S51" i="23"/>
  <c r="T51" i="23" s="1"/>
  <c r="P51" i="23"/>
  <c r="Q51" i="23" s="1"/>
  <c r="O51" i="23"/>
  <c r="S50" i="23"/>
  <c r="T50" i="23" s="1"/>
  <c r="P50" i="23"/>
  <c r="Q50" i="23" s="1"/>
  <c r="O50" i="23"/>
  <c r="S49" i="23"/>
  <c r="T49" i="23" s="1"/>
  <c r="P49" i="23"/>
  <c r="Q49" i="23" s="1"/>
  <c r="O49" i="23"/>
  <c r="S48" i="23"/>
  <c r="T48" i="23" s="1"/>
  <c r="P48" i="23"/>
  <c r="Q48" i="23" s="1"/>
  <c r="O48" i="23"/>
  <c r="T47" i="23"/>
  <c r="S47" i="23"/>
  <c r="P47" i="23"/>
  <c r="Q47" i="23" s="1"/>
  <c r="O47" i="23"/>
  <c r="S46" i="23"/>
  <c r="T46" i="23" s="1"/>
  <c r="P46" i="23"/>
  <c r="Q46" i="23" s="1"/>
  <c r="O46" i="23"/>
  <c r="T45" i="23"/>
  <c r="S45" i="23"/>
  <c r="Q45" i="23"/>
  <c r="P45" i="23"/>
  <c r="O45" i="23"/>
  <c r="T44" i="23"/>
  <c r="S44" i="23"/>
  <c r="P44" i="23"/>
  <c r="Q44" i="23" s="1"/>
  <c r="O44" i="23"/>
  <c r="T43" i="23"/>
  <c r="S43" i="23"/>
  <c r="P43" i="23"/>
  <c r="Q43" i="23" s="1"/>
  <c r="O43" i="23"/>
  <c r="S42" i="23"/>
  <c r="T42" i="23" s="1"/>
  <c r="P42" i="23"/>
  <c r="Q42" i="23" s="1"/>
  <c r="O42" i="23"/>
  <c r="T41" i="23"/>
  <c r="S41" i="23"/>
  <c r="P41" i="23"/>
  <c r="Q41" i="23" s="1"/>
  <c r="O41" i="23"/>
  <c r="T40" i="23"/>
  <c r="S40" i="23"/>
  <c r="P40" i="23"/>
  <c r="Q40" i="23" s="1"/>
  <c r="O40" i="23"/>
  <c r="S39" i="23"/>
  <c r="T39" i="23" s="1"/>
  <c r="P39" i="23"/>
  <c r="Q39" i="23" s="1"/>
  <c r="O39" i="23"/>
  <c r="T38" i="23"/>
  <c r="S38" i="23"/>
  <c r="P38" i="23"/>
  <c r="Q38" i="23" s="1"/>
  <c r="O38" i="23"/>
  <c r="T37" i="23"/>
  <c r="S37" i="23"/>
  <c r="P37" i="23"/>
  <c r="Q37" i="23" s="1"/>
  <c r="O37" i="23"/>
  <c r="T36" i="23"/>
  <c r="S36" i="23"/>
  <c r="P36" i="23"/>
  <c r="Q36" i="23" s="1"/>
  <c r="O36" i="23"/>
  <c r="S35" i="23"/>
  <c r="T35" i="23" s="1"/>
  <c r="P35" i="23"/>
  <c r="Q35" i="23" s="1"/>
  <c r="O35" i="23"/>
  <c r="T34" i="23"/>
  <c r="S34" i="23"/>
  <c r="P34" i="23"/>
  <c r="Q34" i="23" s="1"/>
  <c r="O34" i="23"/>
  <c r="T33" i="23"/>
  <c r="S33" i="23"/>
  <c r="P33" i="23"/>
  <c r="Q33" i="23" s="1"/>
  <c r="O33" i="23"/>
  <c r="T32" i="23"/>
  <c r="S32" i="23"/>
  <c r="P32" i="23"/>
  <c r="Q32" i="23" s="1"/>
  <c r="O32" i="23"/>
  <c r="S31" i="23"/>
  <c r="T31" i="23" s="1"/>
  <c r="P31" i="23"/>
  <c r="Q31" i="23" s="1"/>
  <c r="O31" i="23"/>
  <c r="S30" i="23"/>
  <c r="T30" i="23" s="1"/>
  <c r="P30" i="23"/>
  <c r="Q30" i="23" s="1"/>
  <c r="O30" i="23"/>
  <c r="S29" i="23"/>
  <c r="T29" i="23" s="1"/>
  <c r="P29" i="23"/>
  <c r="Q29" i="23" s="1"/>
  <c r="O29" i="23"/>
  <c r="T28" i="23"/>
  <c r="S28" i="23"/>
  <c r="P28" i="23"/>
  <c r="Q28" i="23" s="1"/>
  <c r="O28" i="23"/>
  <c r="T27" i="23"/>
  <c r="S27" i="23"/>
  <c r="P27" i="23"/>
  <c r="Q27" i="23" s="1"/>
  <c r="O27" i="23"/>
  <c r="S26" i="23"/>
  <c r="T26" i="23" s="1"/>
  <c r="P26" i="23"/>
  <c r="Q26" i="23" s="1"/>
  <c r="O26" i="23"/>
  <c r="S25" i="23"/>
  <c r="T25" i="23" s="1"/>
  <c r="P25" i="23"/>
  <c r="Q25" i="23" s="1"/>
  <c r="O25" i="23"/>
  <c r="T24" i="23"/>
  <c r="S24" i="23"/>
  <c r="P24" i="23"/>
  <c r="Q24" i="23" s="1"/>
  <c r="O24" i="23"/>
  <c r="S23" i="23"/>
  <c r="T23" i="23" s="1"/>
  <c r="P23" i="23"/>
  <c r="Q23" i="23" s="1"/>
  <c r="O23" i="23"/>
  <c r="S22" i="23"/>
  <c r="T22" i="23" s="1"/>
  <c r="P22" i="23"/>
  <c r="Q22" i="23" s="1"/>
  <c r="O22" i="23"/>
  <c r="S21" i="23"/>
  <c r="T21" i="23" s="1"/>
  <c r="P21" i="23"/>
  <c r="Q21" i="23" s="1"/>
  <c r="O21" i="23"/>
  <c r="S20" i="23"/>
  <c r="T20" i="23" s="1"/>
  <c r="P20" i="23"/>
  <c r="Q20" i="23" s="1"/>
  <c r="O20" i="23"/>
  <c r="S19" i="23"/>
  <c r="T19" i="23" s="1"/>
  <c r="P19" i="23"/>
  <c r="Q19" i="23" s="1"/>
  <c r="O19" i="23"/>
  <c r="T18" i="23"/>
  <c r="S18" i="23"/>
  <c r="P18" i="23"/>
  <c r="Q18" i="23" s="1"/>
  <c r="O18" i="23"/>
  <c r="T17" i="23"/>
  <c r="S17" i="23"/>
  <c r="P17" i="23"/>
  <c r="Q17" i="23" s="1"/>
  <c r="O17" i="23"/>
  <c r="S16" i="23"/>
  <c r="T16" i="23" s="1"/>
  <c r="P16" i="23"/>
  <c r="Q16" i="23" s="1"/>
  <c r="O16" i="23"/>
  <c r="T15" i="23"/>
  <c r="S15" i="23"/>
  <c r="P15" i="23"/>
  <c r="Q15" i="23" s="1"/>
  <c r="O15" i="23"/>
  <c r="S14" i="23"/>
  <c r="T14" i="23" s="1"/>
  <c r="P14" i="23"/>
  <c r="Q14" i="23" s="1"/>
  <c r="O14" i="23"/>
  <c r="S13" i="23"/>
  <c r="T13" i="23" s="1"/>
  <c r="P13" i="23"/>
  <c r="Q13" i="23" s="1"/>
  <c r="O13" i="23"/>
  <c r="S12" i="23"/>
  <c r="T12" i="23" s="1"/>
  <c r="P12" i="23"/>
  <c r="Q12" i="23" s="1"/>
  <c r="O12" i="23"/>
  <c r="S11" i="23"/>
  <c r="T11" i="23" s="1"/>
  <c r="P11" i="23"/>
  <c r="Q11" i="23" s="1"/>
  <c r="O11" i="23"/>
  <c r="S10" i="23"/>
  <c r="T10" i="23" s="1"/>
  <c r="P10" i="23"/>
  <c r="Q10" i="23" s="1"/>
  <c r="O10" i="23"/>
  <c r="S9" i="23"/>
  <c r="T9" i="23" s="1"/>
  <c r="P9" i="23"/>
  <c r="Q9" i="23" s="1"/>
  <c r="O9" i="23"/>
  <c r="S8" i="23"/>
  <c r="T8" i="23" s="1"/>
  <c r="P8" i="23"/>
  <c r="Q8" i="23" s="1"/>
  <c r="O8" i="23"/>
  <c r="T7" i="23"/>
  <c r="S7" i="23"/>
  <c r="P7" i="23"/>
  <c r="Q7" i="23" s="1"/>
  <c r="O7" i="23"/>
  <c r="S6" i="23"/>
  <c r="T6" i="23" s="1"/>
  <c r="P6" i="23"/>
  <c r="Q6" i="23" s="1"/>
  <c r="O6" i="23"/>
  <c r="S5" i="23"/>
  <c r="T5" i="23" s="1"/>
  <c r="P5" i="23"/>
  <c r="Q5" i="23" s="1"/>
  <c r="O5" i="23"/>
  <c r="S4" i="23"/>
  <c r="T4" i="23" s="1"/>
  <c r="P4" i="23"/>
  <c r="Q4" i="23" s="1"/>
  <c r="O4" i="23"/>
  <c r="T315" i="24" l="1"/>
  <c r="T358" i="23"/>
  <c r="T230" i="2"/>
  <c r="T229" i="2"/>
  <c r="T153" i="2"/>
  <c r="T152" i="2"/>
  <c r="T148" i="2"/>
  <c r="T146" i="2"/>
  <c r="T130" i="2"/>
  <c r="T129" i="2"/>
  <c r="T116" i="2"/>
  <c r="T115" i="2"/>
  <c r="T114" i="2"/>
  <c r="T113" i="2"/>
  <c r="T112" i="2"/>
  <c r="T110" i="2"/>
  <c r="T106" i="2"/>
  <c r="T105" i="2"/>
  <c r="T104" i="2"/>
  <c r="T102" i="2"/>
  <c r="T101" i="2"/>
  <c r="T100" i="2"/>
  <c r="T99" i="2"/>
  <c r="T96" i="2"/>
  <c r="T95" i="2"/>
  <c r="T93" i="2"/>
  <c r="T90" i="2"/>
  <c r="T89" i="2"/>
  <c r="T88" i="2"/>
  <c r="T84" i="2"/>
  <c r="T83" i="2"/>
  <c r="T81" i="2"/>
  <c r="T80" i="2"/>
  <c r="T79" i="2"/>
  <c r="T78" i="2"/>
  <c r="T77" i="2"/>
  <c r="T76" i="2"/>
  <c r="T75" i="2"/>
  <c r="T71" i="2"/>
  <c r="T70" i="2"/>
  <c r="T67" i="2"/>
  <c r="T66" i="2"/>
  <c r="T54" i="2"/>
  <c r="T47" i="2"/>
  <c r="T45" i="2"/>
  <c r="T44" i="2"/>
  <c r="T41" i="2"/>
  <c r="T40" i="2"/>
  <c r="T38" i="2"/>
  <c r="T37" i="2"/>
  <c r="T36" i="2"/>
  <c r="T34" i="2"/>
  <c r="T33" i="2"/>
  <c r="T32" i="2"/>
  <c r="T28" i="2"/>
  <c r="T27" i="2"/>
  <c r="T24" i="2"/>
  <c r="T18" i="2"/>
  <c r="T15" i="2"/>
  <c r="T7" i="2"/>
  <c r="S155" i="2"/>
  <c r="T155" i="2" s="1"/>
  <c r="S154" i="2"/>
  <c r="T154" i="2" s="1"/>
  <c r="S153" i="2"/>
  <c r="S152" i="2"/>
  <c r="S151" i="2"/>
  <c r="T151" i="2" s="1"/>
  <c r="S150" i="2"/>
  <c r="T150" i="2" s="1"/>
  <c r="S149" i="2"/>
  <c r="T149" i="2" s="1"/>
  <c r="S148" i="2"/>
  <c r="S147" i="2"/>
  <c r="T147" i="2" s="1"/>
  <c r="S146" i="2"/>
  <c r="S145" i="2"/>
  <c r="T145" i="2" s="1"/>
  <c r="S144" i="2"/>
  <c r="T144" i="2" s="1"/>
  <c r="S143" i="2"/>
  <c r="T143" i="2" s="1"/>
  <c r="S142" i="2"/>
  <c r="T142" i="2" s="1"/>
  <c r="S141" i="2"/>
  <c r="T141" i="2" s="1"/>
  <c r="S140" i="2"/>
  <c r="T140" i="2" s="1"/>
  <c r="S139" i="2"/>
  <c r="T139" i="2" s="1"/>
  <c r="S138" i="2"/>
  <c r="T138" i="2" s="1"/>
  <c r="S137" i="2"/>
  <c r="T137" i="2" s="1"/>
  <c r="S136" i="2"/>
  <c r="T136" i="2" s="1"/>
  <c r="S135" i="2"/>
  <c r="T135" i="2" s="1"/>
  <c r="S134" i="2"/>
  <c r="T134" i="2" s="1"/>
  <c r="S133" i="2"/>
  <c r="T133" i="2" s="1"/>
  <c r="S132" i="2"/>
  <c r="T132" i="2" s="1"/>
  <c r="S131" i="2"/>
  <c r="T131" i="2" s="1"/>
  <c r="S130" i="2"/>
  <c r="S129" i="2"/>
  <c r="S128" i="2"/>
  <c r="T128" i="2" s="1"/>
  <c r="S127" i="2"/>
  <c r="T127" i="2" s="1"/>
  <c r="S126" i="2"/>
  <c r="T126" i="2" s="1"/>
  <c r="S125" i="2"/>
  <c r="T125" i="2" s="1"/>
  <c r="S124" i="2"/>
  <c r="T124" i="2" s="1"/>
  <c r="S123" i="2"/>
  <c r="T123" i="2" s="1"/>
  <c r="S122" i="2"/>
  <c r="T122" i="2" s="1"/>
  <c r="S121" i="2"/>
  <c r="T121" i="2" s="1"/>
  <c r="S120" i="2"/>
  <c r="T120" i="2" s="1"/>
  <c r="S119" i="2"/>
  <c r="T119" i="2" s="1"/>
  <c r="S118" i="2"/>
  <c r="T118" i="2" s="1"/>
  <c r="S117" i="2"/>
  <c r="T117" i="2" s="1"/>
  <c r="S116" i="2"/>
  <c r="S115" i="2"/>
  <c r="S114" i="2"/>
  <c r="S113" i="2"/>
  <c r="S112" i="2"/>
  <c r="S111" i="2"/>
  <c r="T111" i="2" s="1"/>
  <c r="S110" i="2"/>
  <c r="S109" i="2"/>
  <c r="T109" i="2" s="1"/>
  <c r="S108" i="2"/>
  <c r="T108" i="2" s="1"/>
  <c r="S107" i="2"/>
  <c r="T107" i="2" s="1"/>
  <c r="S106" i="2"/>
  <c r="S105" i="2"/>
  <c r="S104" i="2"/>
  <c r="S103" i="2"/>
  <c r="T103" i="2" s="1"/>
  <c r="S102" i="2"/>
  <c r="S101" i="2"/>
  <c r="S100" i="2"/>
  <c r="S99" i="2"/>
  <c r="S98" i="2"/>
  <c r="T98" i="2" s="1"/>
  <c r="S97" i="2"/>
  <c r="T97" i="2" s="1"/>
  <c r="S96" i="2"/>
  <c r="S95" i="2"/>
  <c r="S94" i="2"/>
  <c r="T94" i="2" s="1"/>
  <c r="S93" i="2"/>
  <c r="S92" i="2"/>
  <c r="T92" i="2" s="1"/>
  <c r="S91" i="2"/>
  <c r="T91" i="2" s="1"/>
  <c r="S90" i="2"/>
  <c r="S89" i="2"/>
  <c r="S88" i="2"/>
  <c r="S87" i="2"/>
  <c r="T87" i="2" s="1"/>
  <c r="S86" i="2"/>
  <c r="T86" i="2" s="1"/>
  <c r="S85" i="2"/>
  <c r="T85" i="2" s="1"/>
  <c r="S84" i="2"/>
  <c r="S83" i="2"/>
  <c r="S82" i="2"/>
  <c r="T82" i="2" s="1"/>
  <c r="S81" i="2"/>
  <c r="S80" i="2"/>
  <c r="S79" i="2"/>
  <c r="S78" i="2"/>
  <c r="S77" i="2"/>
  <c r="S76" i="2"/>
  <c r="S75" i="2"/>
  <c r="S74" i="2"/>
  <c r="T74" i="2" s="1"/>
  <c r="S73" i="2"/>
  <c r="T73" i="2" s="1"/>
  <c r="S72" i="2"/>
  <c r="T72" i="2" s="1"/>
  <c r="S71" i="2"/>
  <c r="S70" i="2"/>
  <c r="S69" i="2"/>
  <c r="T69" i="2" s="1"/>
  <c r="S68" i="2"/>
  <c r="T68" i="2" s="1"/>
  <c r="S67" i="2"/>
  <c r="S66" i="2"/>
  <c r="S65" i="2"/>
  <c r="T65" i="2" s="1"/>
  <c r="S64" i="2"/>
  <c r="T64" i="2" s="1"/>
  <c r="S63" i="2"/>
  <c r="T63" i="2" s="1"/>
  <c r="S62" i="2"/>
  <c r="T62" i="2" s="1"/>
  <c r="S61" i="2"/>
  <c r="T61" i="2" s="1"/>
  <c r="S60" i="2"/>
  <c r="T60" i="2" s="1"/>
  <c r="S59" i="2"/>
  <c r="T59" i="2" s="1"/>
  <c r="S58" i="2"/>
  <c r="T58" i="2" s="1"/>
  <c r="S57" i="2"/>
  <c r="T57" i="2" s="1"/>
  <c r="S56" i="2"/>
  <c r="T56" i="2" s="1"/>
  <c r="S55" i="2"/>
  <c r="T55" i="2" s="1"/>
  <c r="S54" i="2"/>
  <c r="S53" i="2"/>
  <c r="T53" i="2" s="1"/>
  <c r="S52" i="2"/>
  <c r="T52" i="2" s="1"/>
  <c r="S51" i="2"/>
  <c r="T51" i="2" s="1"/>
  <c r="S50" i="2"/>
  <c r="T50" i="2" s="1"/>
  <c r="S49" i="2"/>
  <c r="T49" i="2" s="1"/>
  <c r="S48" i="2"/>
  <c r="T48" i="2" s="1"/>
  <c r="S47" i="2"/>
  <c r="S46" i="2"/>
  <c r="T46" i="2" s="1"/>
  <c r="S45" i="2"/>
  <c r="S44" i="2"/>
  <c r="S43" i="2"/>
  <c r="T43" i="2" s="1"/>
  <c r="S42" i="2"/>
  <c r="T42" i="2" s="1"/>
  <c r="S41" i="2"/>
  <c r="S40" i="2"/>
  <c r="S39" i="2"/>
  <c r="T39" i="2" s="1"/>
  <c r="S38" i="2"/>
  <c r="S37" i="2"/>
  <c r="S36" i="2"/>
  <c r="S35" i="2"/>
  <c r="T35" i="2" s="1"/>
  <c r="S34" i="2"/>
  <c r="S33" i="2"/>
  <c r="S32" i="2"/>
  <c r="S31" i="2"/>
  <c r="T31" i="2" s="1"/>
  <c r="S30" i="2"/>
  <c r="T30" i="2" s="1"/>
  <c r="S29" i="2"/>
  <c r="T29" i="2" s="1"/>
  <c r="S28" i="2"/>
  <c r="S27" i="2"/>
  <c r="S26" i="2"/>
  <c r="T26" i="2" s="1"/>
  <c r="S25" i="2"/>
  <c r="T25" i="2" s="1"/>
  <c r="S24" i="2"/>
  <c r="S23" i="2"/>
  <c r="T23" i="2" s="1"/>
  <c r="S22" i="2"/>
  <c r="T22" i="2" s="1"/>
  <c r="S21" i="2"/>
  <c r="T21" i="2" s="1"/>
  <c r="S20" i="2"/>
  <c r="T20" i="2" s="1"/>
  <c r="S19" i="2"/>
  <c r="T19" i="2" s="1"/>
  <c r="S18" i="2"/>
  <c r="S17" i="2"/>
  <c r="T17" i="2" s="1"/>
  <c r="S16" i="2"/>
  <c r="T16" i="2" s="1"/>
  <c r="S15" i="2"/>
  <c r="S14" i="2"/>
  <c r="T14" i="2" s="1"/>
  <c r="S13" i="2"/>
  <c r="T13" i="2" s="1"/>
  <c r="S12" i="2"/>
  <c r="T12" i="2" s="1"/>
  <c r="S11" i="2"/>
  <c r="T11" i="2" s="1"/>
  <c r="S10" i="2"/>
  <c r="T10" i="2" s="1"/>
  <c r="S9" i="2"/>
  <c r="T9" i="2" s="1"/>
  <c r="S8" i="2"/>
  <c r="T8" i="2" s="1"/>
  <c r="S7" i="2"/>
  <c r="S6" i="2"/>
  <c r="T6" i="2" s="1"/>
  <c r="S5" i="2"/>
  <c r="T5" i="2" s="1"/>
  <c r="S4" i="2"/>
  <c r="T4" i="2" s="1"/>
  <c r="S260" i="2"/>
  <c r="T260" i="2" s="1"/>
  <c r="S259" i="2"/>
  <c r="T259" i="2" s="1"/>
  <c r="S258" i="2"/>
  <c r="T258" i="2" s="1"/>
  <c r="S257" i="2"/>
  <c r="T257" i="2" s="1"/>
  <c r="S256" i="2"/>
  <c r="T256" i="2" s="1"/>
  <c r="S255" i="2"/>
  <c r="T255" i="2" s="1"/>
  <c r="S254" i="2"/>
  <c r="T254" i="2" s="1"/>
  <c r="S253" i="2"/>
  <c r="T253" i="2" s="1"/>
  <c r="S252" i="2"/>
  <c r="T252" i="2" s="1"/>
  <c r="S251" i="2"/>
  <c r="T251" i="2" s="1"/>
  <c r="S250" i="2"/>
  <c r="T250" i="2" s="1"/>
  <c r="S249" i="2"/>
  <c r="T249" i="2" s="1"/>
  <c r="S248" i="2"/>
  <c r="T248" i="2" s="1"/>
  <c r="S247" i="2"/>
  <c r="T247" i="2" s="1"/>
  <c r="S246" i="2"/>
  <c r="T246" i="2" s="1"/>
  <c r="S245" i="2"/>
  <c r="T245" i="2" s="1"/>
  <c r="S244" i="2"/>
  <c r="T244" i="2" s="1"/>
  <c r="S243" i="2"/>
  <c r="T243" i="2" s="1"/>
  <c r="S242" i="2"/>
  <c r="T242" i="2" s="1"/>
  <c r="S241" i="2"/>
  <c r="T241" i="2" s="1"/>
  <c r="S240" i="2"/>
  <c r="T240" i="2" s="1"/>
  <c r="S239" i="2"/>
  <c r="T239" i="2" s="1"/>
  <c r="S238" i="2"/>
  <c r="T238" i="2" s="1"/>
  <c r="S237" i="2"/>
  <c r="T237" i="2" s="1"/>
  <c r="S236" i="2"/>
  <c r="T236" i="2" s="1"/>
  <c r="S235" i="2"/>
  <c r="T235" i="2" s="1"/>
  <c r="S234" i="2"/>
  <c r="T234" i="2" s="1"/>
  <c r="S233" i="2"/>
  <c r="T233" i="2" s="1"/>
  <c r="S232" i="2"/>
  <c r="T232" i="2" s="1"/>
  <c r="S231" i="2"/>
  <c r="T231" i="2" s="1"/>
  <c r="S230" i="2"/>
  <c r="S229" i="2"/>
  <c r="S228" i="2"/>
  <c r="T228" i="2" s="1"/>
  <c r="S227" i="2"/>
  <c r="T227" i="2" s="1"/>
  <c r="S226" i="2"/>
  <c r="T226" i="2" s="1"/>
  <c r="S225" i="2"/>
  <c r="T225" i="2" s="1"/>
  <c r="S224" i="2"/>
  <c r="T224" i="2" s="1"/>
  <c r="S223" i="2"/>
  <c r="T223" i="2" s="1"/>
  <c r="S222" i="2"/>
  <c r="T222" i="2" s="1"/>
  <c r="S221" i="2"/>
  <c r="T221" i="2" s="1"/>
  <c r="S220" i="2"/>
  <c r="T220" i="2" s="1"/>
  <c r="S219" i="2"/>
  <c r="T219" i="2" s="1"/>
  <c r="S218" i="2"/>
  <c r="T218" i="2" s="1"/>
  <c r="S217" i="2"/>
  <c r="T217" i="2" s="1"/>
  <c r="S216" i="2"/>
  <c r="T216" i="2" s="1"/>
  <c r="S215" i="2"/>
  <c r="T215" i="2" s="1"/>
  <c r="S214" i="2"/>
  <c r="T214" i="2" s="1"/>
  <c r="S213" i="2"/>
  <c r="T213" i="2" s="1"/>
  <c r="S212" i="2"/>
  <c r="T212" i="2" s="1"/>
  <c r="S211" i="2"/>
  <c r="T211" i="2" s="1"/>
  <c r="S210" i="2"/>
  <c r="T210" i="2" s="1"/>
  <c r="S209" i="2"/>
  <c r="T209" i="2" s="1"/>
  <c r="S208" i="2"/>
  <c r="T208" i="2" s="1"/>
  <c r="S207" i="2"/>
  <c r="T207" i="2" s="1"/>
  <c r="S206" i="2"/>
  <c r="T206" i="2" s="1"/>
  <c r="S205" i="2"/>
  <c r="T205" i="2" s="1"/>
  <c r="S204" i="2"/>
  <c r="T204" i="2" s="1"/>
  <c r="S203" i="2"/>
  <c r="T203" i="2" s="1"/>
  <c r="S202" i="2"/>
  <c r="T202" i="2" s="1"/>
  <c r="S201" i="2"/>
  <c r="T201" i="2" s="1"/>
  <c r="S200" i="2"/>
  <c r="T200" i="2" s="1"/>
  <c r="S199" i="2"/>
  <c r="T199" i="2" s="1"/>
  <c r="S198" i="2"/>
  <c r="T198" i="2" s="1"/>
  <c r="S197" i="2"/>
  <c r="T197" i="2" s="1"/>
  <c r="S196" i="2"/>
  <c r="T196" i="2" s="1"/>
  <c r="S195" i="2"/>
  <c r="T195" i="2" s="1"/>
  <c r="S194" i="2"/>
  <c r="T194" i="2" s="1"/>
  <c r="S193" i="2"/>
  <c r="T193" i="2" s="1"/>
  <c r="S192" i="2"/>
  <c r="T192" i="2" s="1"/>
  <c r="S191" i="2"/>
  <c r="T191" i="2" s="1"/>
  <c r="S190" i="2"/>
  <c r="T190" i="2" s="1"/>
  <c r="S189" i="2"/>
  <c r="T189" i="2" s="1"/>
  <c r="S188" i="2"/>
  <c r="T188" i="2" s="1"/>
  <c r="S187" i="2"/>
  <c r="T187" i="2" s="1"/>
  <c r="S186" i="2"/>
  <c r="T186" i="2" s="1"/>
  <c r="S185" i="2"/>
  <c r="T185" i="2" s="1"/>
  <c r="S184" i="2"/>
  <c r="T184" i="2" s="1"/>
  <c r="S183" i="2"/>
  <c r="T183" i="2" s="1"/>
  <c r="S182" i="2"/>
  <c r="T182" i="2" s="1"/>
  <c r="S181" i="2"/>
  <c r="T181" i="2" s="1"/>
  <c r="S180" i="2"/>
  <c r="T180" i="2" s="1"/>
  <c r="S179" i="2"/>
  <c r="T179" i="2" s="1"/>
  <c r="S178" i="2"/>
  <c r="T178" i="2" s="1"/>
  <c r="S177" i="2"/>
  <c r="T177" i="2" s="1"/>
  <c r="S176" i="2"/>
  <c r="T176" i="2" s="1"/>
  <c r="S175" i="2"/>
  <c r="T175" i="2" s="1"/>
  <c r="S174" i="2"/>
  <c r="T174" i="2" s="1"/>
  <c r="S173" i="2"/>
  <c r="T173" i="2" s="1"/>
  <c r="S172" i="2"/>
  <c r="T172" i="2" s="1"/>
  <c r="S171" i="2"/>
  <c r="T171" i="2" s="1"/>
  <c r="S170" i="2"/>
  <c r="T170" i="2" s="1"/>
  <c r="S169" i="2"/>
  <c r="T169" i="2" s="1"/>
  <c r="S168" i="2"/>
  <c r="T168" i="2" s="1"/>
  <c r="S167" i="2"/>
  <c r="T167" i="2" s="1"/>
  <c r="S166" i="2"/>
  <c r="T166" i="2" s="1"/>
  <c r="S165" i="2"/>
  <c r="T165" i="2" s="1"/>
  <c r="S164" i="2"/>
  <c r="T164" i="2" s="1"/>
  <c r="S163" i="2"/>
  <c r="T163" i="2" s="1"/>
  <c r="S162" i="2"/>
  <c r="T162" i="2" s="1"/>
  <c r="S161" i="2"/>
  <c r="T161" i="2" s="1"/>
  <c r="S160" i="2"/>
  <c r="T160" i="2" s="1"/>
  <c r="S159" i="2"/>
  <c r="T159" i="2" s="1"/>
  <c r="S158" i="2"/>
  <c r="T158" i="2" s="1"/>
  <c r="S157" i="2"/>
  <c r="T157" i="2" s="1"/>
  <c r="S156" i="2"/>
  <c r="T156" i="2" s="1"/>
  <c r="Q260" i="2"/>
  <c r="P260" i="2"/>
  <c r="P259" i="2"/>
  <c r="Q259" i="2" s="1"/>
  <c r="P258" i="2"/>
  <c r="Q258" i="2" s="1"/>
  <c r="P257" i="2"/>
  <c r="Q257" i="2" s="1"/>
  <c r="P256" i="2"/>
  <c r="Q256" i="2" s="1"/>
  <c r="P255" i="2"/>
  <c r="Q255" i="2" s="1"/>
  <c r="P254" i="2"/>
  <c r="Q254" i="2" s="1"/>
  <c r="P253" i="2"/>
  <c r="Q253" i="2" s="1"/>
  <c r="P252" i="2"/>
  <c r="Q252" i="2" s="1"/>
  <c r="P251" i="2"/>
  <c r="Q251" i="2" s="1"/>
  <c r="P250" i="2"/>
  <c r="Q250" i="2" s="1"/>
  <c r="P249" i="2"/>
  <c r="Q249" i="2" s="1"/>
  <c r="P248" i="2"/>
  <c r="Q248" i="2" s="1"/>
  <c r="P247" i="2"/>
  <c r="Q247" i="2" s="1"/>
  <c r="P246" i="2"/>
  <c r="Q246" i="2" s="1"/>
  <c r="P245" i="2"/>
  <c r="Q245" i="2" s="1"/>
  <c r="P244" i="2"/>
  <c r="Q244" i="2" s="1"/>
  <c r="P243" i="2"/>
  <c r="Q243" i="2" s="1"/>
  <c r="P242" i="2"/>
  <c r="Q242" i="2" s="1"/>
  <c r="P241" i="2"/>
  <c r="Q241" i="2" s="1"/>
  <c r="P240" i="2"/>
  <c r="Q240" i="2" s="1"/>
  <c r="P239" i="2"/>
  <c r="Q239" i="2" s="1"/>
  <c r="P238" i="2"/>
  <c r="Q238" i="2" s="1"/>
  <c r="P237" i="2"/>
  <c r="Q237" i="2" s="1"/>
  <c r="P236" i="2"/>
  <c r="Q236" i="2" s="1"/>
  <c r="P235" i="2"/>
  <c r="Q235" i="2" s="1"/>
  <c r="P234" i="2"/>
  <c r="Q234" i="2" s="1"/>
  <c r="P233" i="2"/>
  <c r="Q233" i="2" s="1"/>
  <c r="P232" i="2"/>
  <c r="Q232" i="2" s="1"/>
  <c r="P231" i="2"/>
  <c r="Q231" i="2" s="1"/>
  <c r="P230" i="2"/>
  <c r="Q230" i="2" s="1"/>
  <c r="P229" i="2"/>
  <c r="Q229" i="2" s="1"/>
  <c r="P228" i="2"/>
  <c r="Q228" i="2" s="1"/>
  <c r="P227" i="2"/>
  <c r="Q227" i="2" s="1"/>
  <c r="P226" i="2"/>
  <c r="Q226" i="2" s="1"/>
  <c r="P225" i="2"/>
  <c r="Q225" i="2" s="1"/>
  <c r="P224" i="2"/>
  <c r="Q224" i="2" s="1"/>
  <c r="P223" i="2"/>
  <c r="Q223" i="2" s="1"/>
  <c r="P222" i="2"/>
  <c r="Q222" i="2" s="1"/>
  <c r="P221" i="2"/>
  <c r="Q221" i="2" s="1"/>
  <c r="P220" i="2"/>
  <c r="Q220" i="2" s="1"/>
  <c r="P219" i="2"/>
  <c r="Q219" i="2" s="1"/>
  <c r="P218" i="2"/>
  <c r="Q218" i="2" s="1"/>
  <c r="P217" i="2"/>
  <c r="Q217" i="2" s="1"/>
  <c r="P216" i="2"/>
  <c r="Q216" i="2" s="1"/>
  <c r="P215" i="2"/>
  <c r="Q215" i="2" s="1"/>
  <c r="P214" i="2"/>
  <c r="Q214" i="2" s="1"/>
  <c r="P213" i="2"/>
  <c r="Q213" i="2" s="1"/>
  <c r="P212" i="2"/>
  <c r="Q212" i="2" s="1"/>
  <c r="P211" i="2"/>
  <c r="Q211" i="2" s="1"/>
  <c r="P210" i="2"/>
  <c r="Q210" i="2" s="1"/>
  <c r="P209" i="2"/>
  <c r="Q209" i="2" s="1"/>
  <c r="P208" i="2"/>
  <c r="Q208" i="2" s="1"/>
  <c r="P207" i="2"/>
  <c r="Q207" i="2" s="1"/>
  <c r="P206" i="2"/>
  <c r="Q206" i="2" s="1"/>
  <c r="P205" i="2"/>
  <c r="Q205" i="2" s="1"/>
  <c r="P204" i="2"/>
  <c r="Q204" i="2" s="1"/>
  <c r="P203" i="2"/>
  <c r="Q203" i="2" s="1"/>
  <c r="P202" i="2"/>
  <c r="Q202" i="2" s="1"/>
  <c r="P201" i="2"/>
  <c r="Q201" i="2" s="1"/>
  <c r="P200" i="2"/>
  <c r="Q200" i="2" s="1"/>
  <c r="P199" i="2"/>
  <c r="Q199" i="2" s="1"/>
  <c r="P198" i="2"/>
  <c r="Q198" i="2" s="1"/>
  <c r="P197" i="2"/>
  <c r="Q197" i="2" s="1"/>
  <c r="P196" i="2"/>
  <c r="Q196" i="2" s="1"/>
  <c r="P195" i="2"/>
  <c r="Q195" i="2" s="1"/>
  <c r="P194" i="2"/>
  <c r="Q194" i="2" s="1"/>
  <c r="P193" i="2"/>
  <c r="Q193" i="2" s="1"/>
  <c r="P192" i="2"/>
  <c r="Q192" i="2" s="1"/>
  <c r="P191" i="2"/>
  <c r="Q191" i="2" s="1"/>
  <c r="P190" i="2"/>
  <c r="Q190" i="2" s="1"/>
  <c r="P189" i="2"/>
  <c r="Q189" i="2" s="1"/>
  <c r="P188" i="2"/>
  <c r="Q188" i="2" s="1"/>
  <c r="P187" i="2"/>
  <c r="Q187" i="2" s="1"/>
  <c r="P186" i="2"/>
  <c r="Q186" i="2" s="1"/>
  <c r="P185" i="2"/>
  <c r="Q185" i="2" s="1"/>
  <c r="P184" i="2"/>
  <c r="Q184" i="2" s="1"/>
  <c r="P183" i="2"/>
  <c r="Q183" i="2" s="1"/>
  <c r="P182" i="2"/>
  <c r="Q182" i="2" s="1"/>
  <c r="P181" i="2"/>
  <c r="Q181" i="2" s="1"/>
  <c r="P180" i="2"/>
  <c r="Q180" i="2" s="1"/>
  <c r="P179" i="2"/>
  <c r="Q179" i="2" s="1"/>
  <c r="P178" i="2"/>
  <c r="Q178" i="2" s="1"/>
  <c r="P177" i="2"/>
  <c r="Q177" i="2" s="1"/>
  <c r="P176" i="2"/>
  <c r="Q176" i="2" s="1"/>
  <c r="P175" i="2"/>
  <c r="Q175" i="2" s="1"/>
  <c r="P174" i="2"/>
  <c r="Q174" i="2" s="1"/>
  <c r="P173" i="2"/>
  <c r="Q173" i="2" s="1"/>
  <c r="P172" i="2"/>
  <c r="Q172" i="2" s="1"/>
  <c r="P171" i="2"/>
  <c r="Q171" i="2" s="1"/>
  <c r="P170" i="2"/>
  <c r="Q170" i="2" s="1"/>
  <c r="P169" i="2"/>
  <c r="Q169" i="2" s="1"/>
  <c r="P168" i="2"/>
  <c r="Q168" i="2" s="1"/>
  <c r="P167" i="2"/>
  <c r="Q167" i="2" s="1"/>
  <c r="P166" i="2"/>
  <c r="Q166" i="2" s="1"/>
  <c r="P165" i="2"/>
  <c r="Q165" i="2" s="1"/>
  <c r="P164" i="2"/>
  <c r="Q164" i="2" s="1"/>
  <c r="P163" i="2"/>
  <c r="Q163" i="2" s="1"/>
  <c r="P162" i="2"/>
  <c r="Q162" i="2" s="1"/>
  <c r="P161" i="2"/>
  <c r="Q161" i="2" s="1"/>
  <c r="P160" i="2"/>
  <c r="Q160" i="2" s="1"/>
  <c r="P159" i="2"/>
  <c r="Q159" i="2" s="1"/>
  <c r="P158" i="2"/>
  <c r="Q158" i="2" s="1"/>
  <c r="P157" i="2"/>
  <c r="Q157" i="2" s="1"/>
  <c r="P156" i="2"/>
  <c r="Q156" i="2" s="1"/>
  <c r="O260" i="2"/>
  <c r="O259" i="2"/>
  <c r="O258" i="2"/>
  <c r="O257" i="2"/>
  <c r="O256" i="2"/>
  <c r="O255" i="2"/>
  <c r="O254" i="2"/>
  <c r="O253" i="2"/>
  <c r="O252" i="2"/>
  <c r="O251" i="2"/>
  <c r="O250" i="2"/>
  <c r="O249" i="2"/>
  <c r="O248" i="2"/>
  <c r="O247" i="2"/>
  <c r="O246" i="2"/>
  <c r="O245" i="2"/>
  <c r="O244" i="2"/>
  <c r="O243" i="2"/>
  <c r="O242" i="2"/>
  <c r="O241" i="2"/>
  <c r="O240" i="2"/>
  <c r="O239" i="2"/>
  <c r="O238" i="2"/>
  <c r="O237" i="2"/>
  <c r="O236" i="2"/>
  <c r="O235" i="2"/>
  <c r="O234" i="2"/>
  <c r="O233" i="2"/>
  <c r="O232" i="2"/>
  <c r="O231" i="2"/>
  <c r="O230" i="2"/>
  <c r="O229" i="2"/>
  <c r="O228" i="2"/>
  <c r="O227" i="2"/>
  <c r="O226" i="2"/>
  <c r="O225" i="2"/>
  <c r="O224" i="2"/>
  <c r="O223" i="2"/>
  <c r="O222" i="2"/>
  <c r="O221" i="2"/>
  <c r="O220" i="2"/>
  <c r="O219" i="2"/>
  <c r="O218" i="2"/>
  <c r="O217" i="2"/>
  <c r="O216" i="2"/>
  <c r="O215" i="2"/>
  <c r="O214" i="2"/>
  <c r="O213" i="2"/>
  <c r="O212" i="2"/>
  <c r="O211" i="2"/>
  <c r="O210" i="2"/>
  <c r="O209" i="2"/>
  <c r="O208" i="2"/>
  <c r="O207" i="2"/>
  <c r="O206" i="2"/>
  <c r="O205" i="2"/>
  <c r="O204" i="2"/>
  <c r="O203" i="2"/>
  <c r="O202" i="2"/>
  <c r="O201" i="2"/>
  <c r="O200" i="2"/>
  <c r="O199" i="2"/>
  <c r="O198" i="2"/>
  <c r="O197" i="2"/>
  <c r="O196" i="2"/>
  <c r="O195" i="2"/>
  <c r="O194" i="2"/>
  <c r="O193" i="2"/>
  <c r="O192" i="2"/>
  <c r="O191" i="2"/>
  <c r="O190" i="2"/>
  <c r="O189" i="2"/>
  <c r="O188" i="2"/>
  <c r="O187" i="2"/>
  <c r="O186" i="2"/>
  <c r="O185" i="2"/>
  <c r="O184" i="2"/>
  <c r="O183" i="2"/>
  <c r="O182" i="2"/>
  <c r="O181" i="2"/>
  <c r="O180" i="2"/>
  <c r="O179" i="2"/>
  <c r="O178" i="2"/>
  <c r="O177" i="2"/>
  <c r="O176" i="2"/>
  <c r="O175" i="2"/>
  <c r="O174" i="2"/>
  <c r="O173" i="2"/>
  <c r="O172" i="2"/>
  <c r="O171" i="2"/>
  <c r="O170" i="2"/>
  <c r="O169" i="2"/>
  <c r="O168" i="2"/>
  <c r="O167" i="2"/>
  <c r="O166" i="2"/>
  <c r="O165" i="2"/>
  <c r="O164" i="2"/>
  <c r="O163" i="2"/>
  <c r="O162" i="2"/>
  <c r="O161" i="2"/>
  <c r="O160" i="2"/>
  <c r="O159" i="2"/>
  <c r="O158" i="2"/>
  <c r="O157" i="2"/>
  <c r="O156" i="2"/>
  <c r="O155" i="2"/>
  <c r="O154" i="2"/>
  <c r="O153" i="2"/>
  <c r="O152" i="2"/>
  <c r="O151" i="2"/>
  <c r="O150" i="2"/>
  <c r="O149" i="2"/>
  <c r="O148" i="2"/>
  <c r="O147" i="2"/>
  <c r="O146" i="2"/>
  <c r="O145" i="2"/>
  <c r="O144" i="2"/>
  <c r="O143" i="2"/>
  <c r="O142" i="2"/>
  <c r="O141" i="2"/>
  <c r="O140" i="2"/>
  <c r="O139" i="2"/>
  <c r="O138" i="2"/>
  <c r="O137" i="2"/>
  <c r="O136" i="2"/>
  <c r="O135" i="2"/>
  <c r="O134" i="2"/>
  <c r="O133" i="2"/>
  <c r="O132" i="2"/>
  <c r="O131" i="2"/>
  <c r="O130" i="2"/>
  <c r="O129" i="2"/>
  <c r="O128" i="2"/>
  <c r="O127" i="2"/>
  <c r="O126" i="2"/>
  <c r="O125" i="2"/>
  <c r="O124" i="2"/>
  <c r="O123" i="2"/>
  <c r="O122" i="2"/>
  <c r="O121" i="2"/>
  <c r="O120" i="2"/>
  <c r="O119" i="2"/>
  <c r="O118" i="2"/>
  <c r="O117" i="2"/>
  <c r="O116" i="2"/>
  <c r="O115" i="2"/>
  <c r="O114" i="2"/>
  <c r="O113" i="2"/>
  <c r="O112" i="2"/>
  <c r="O111" i="2"/>
  <c r="O110" i="2"/>
  <c r="O109" i="2"/>
  <c r="O108" i="2"/>
  <c r="O107" i="2"/>
  <c r="O106" i="2"/>
  <c r="O105" i="2"/>
  <c r="O104" i="2"/>
  <c r="O103" i="2"/>
  <c r="O102" i="2"/>
  <c r="O101" i="2"/>
  <c r="O100" i="2"/>
  <c r="O99" i="2"/>
  <c r="O98" i="2"/>
  <c r="O97" i="2"/>
  <c r="O96" i="2"/>
  <c r="O95" i="2"/>
  <c r="O94" i="2"/>
  <c r="O93" i="2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O77" i="2"/>
  <c r="O76" i="2"/>
  <c r="O75" i="2"/>
  <c r="O74" i="2"/>
  <c r="O73" i="2"/>
  <c r="O72" i="2"/>
  <c r="O71" i="2"/>
  <c r="O70" i="2"/>
  <c r="O69" i="2"/>
  <c r="O68" i="2"/>
  <c r="O67" i="2"/>
  <c r="O66" i="2"/>
  <c r="O65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O4" i="2"/>
  <c r="P155" i="2" l="1"/>
  <c r="Q155" i="2" s="1"/>
  <c r="P154" i="2"/>
  <c r="Q154" i="2" s="1"/>
  <c r="P153" i="2"/>
  <c r="Q153" i="2" s="1"/>
  <c r="P152" i="2"/>
  <c r="P151" i="2"/>
  <c r="Q151" i="2" s="1"/>
  <c r="P150" i="2"/>
  <c r="Q150" i="2" s="1"/>
  <c r="P149" i="2"/>
  <c r="Q149" i="2" s="1"/>
  <c r="P148" i="2"/>
  <c r="Q148" i="2" s="1"/>
  <c r="P147" i="2"/>
  <c r="Q147" i="2" s="1"/>
  <c r="P146" i="2"/>
  <c r="Q146" i="2" s="1"/>
  <c r="P145" i="2"/>
  <c r="Q145" i="2" s="1"/>
  <c r="P144" i="2"/>
  <c r="Q144" i="2" s="1"/>
  <c r="P143" i="2"/>
  <c r="Q143" i="2" s="1"/>
  <c r="P142" i="2"/>
  <c r="Q142" i="2" s="1"/>
  <c r="P141" i="2"/>
  <c r="Q141" i="2" s="1"/>
  <c r="P140" i="2"/>
  <c r="Q140" i="2" s="1"/>
  <c r="P139" i="2"/>
  <c r="Q139" i="2" s="1"/>
  <c r="P138" i="2"/>
  <c r="Q138" i="2" s="1"/>
  <c r="P137" i="2"/>
  <c r="Q137" i="2" s="1"/>
  <c r="P136" i="2"/>
  <c r="Q136" i="2" s="1"/>
  <c r="P135" i="2"/>
  <c r="Q135" i="2" s="1"/>
  <c r="P134" i="2"/>
  <c r="Q134" i="2" s="1"/>
  <c r="P133" i="2"/>
  <c r="Q133" i="2" s="1"/>
  <c r="P132" i="2"/>
  <c r="Q132" i="2" s="1"/>
  <c r="P131" i="2"/>
  <c r="Q131" i="2" s="1"/>
  <c r="P130" i="2"/>
  <c r="Q130" i="2" s="1"/>
  <c r="P129" i="2"/>
  <c r="Q129" i="2" s="1"/>
  <c r="P128" i="2"/>
  <c r="Q128" i="2" s="1"/>
  <c r="P127" i="2"/>
  <c r="Q127" i="2" s="1"/>
  <c r="P126" i="2"/>
  <c r="Q126" i="2" s="1"/>
  <c r="P125" i="2"/>
  <c r="P124" i="2"/>
  <c r="Q124" i="2" s="1"/>
  <c r="P123" i="2"/>
  <c r="Q123" i="2" s="1"/>
  <c r="P122" i="2"/>
  <c r="Q122" i="2" s="1"/>
  <c r="P121" i="2"/>
  <c r="Q121" i="2" s="1"/>
  <c r="P120" i="2"/>
  <c r="Q120" i="2" s="1"/>
  <c r="P119" i="2"/>
  <c r="Q119" i="2" s="1"/>
  <c r="P118" i="2"/>
  <c r="P117" i="2"/>
  <c r="Q117" i="2" s="1"/>
  <c r="P116" i="2"/>
  <c r="Q116" i="2" s="1"/>
  <c r="P115" i="2"/>
  <c r="Q115" i="2" s="1"/>
  <c r="P114" i="2"/>
  <c r="Q114" i="2" s="1"/>
  <c r="P113" i="2"/>
  <c r="Q113" i="2" s="1"/>
  <c r="P112" i="2"/>
  <c r="Q112" i="2" s="1"/>
  <c r="P111" i="2"/>
  <c r="Q111" i="2" s="1"/>
  <c r="P110" i="2"/>
  <c r="P109" i="2"/>
  <c r="Q109" i="2" s="1"/>
  <c r="P108" i="2"/>
  <c r="Q108" i="2" s="1"/>
  <c r="P107" i="2"/>
  <c r="Q107" i="2" s="1"/>
  <c r="P106" i="2"/>
  <c r="Q106" i="2" s="1"/>
  <c r="P105" i="2"/>
  <c r="Q105" i="2" s="1"/>
  <c r="P104" i="2"/>
  <c r="Q104" i="2" s="1"/>
  <c r="P103" i="2"/>
  <c r="Q103" i="2" s="1"/>
  <c r="P102" i="2"/>
  <c r="Q102" i="2" s="1"/>
  <c r="P101" i="2"/>
  <c r="Q101" i="2" s="1"/>
  <c r="P100" i="2"/>
  <c r="Q100" i="2" s="1"/>
  <c r="P99" i="2"/>
  <c r="Q99" i="2" s="1"/>
  <c r="P98" i="2"/>
  <c r="Q98" i="2" s="1"/>
  <c r="P97" i="2"/>
  <c r="Q97" i="2" s="1"/>
  <c r="P96" i="2"/>
  <c r="Q96" i="2"/>
  <c r="P95" i="2"/>
  <c r="Q95" i="2" s="1"/>
  <c r="P94" i="2"/>
  <c r="Q94" i="2" s="1"/>
  <c r="P93" i="2"/>
  <c r="Q93" i="2" s="1"/>
  <c r="P92" i="2"/>
  <c r="Q92" i="2" s="1"/>
  <c r="P91" i="2"/>
  <c r="Q91" i="2" s="1"/>
  <c r="P90" i="2"/>
  <c r="Q90" i="2" s="1"/>
  <c r="P89" i="2"/>
  <c r="Q89" i="2" s="1"/>
  <c r="P88" i="2"/>
  <c r="Q88" i="2" s="1"/>
  <c r="P87" i="2"/>
  <c r="Q87" i="2" s="1"/>
  <c r="P86" i="2"/>
  <c r="Q86" i="2" s="1"/>
  <c r="P85" i="2"/>
  <c r="Q85" i="2" s="1"/>
  <c r="P84" i="2"/>
  <c r="Q84" i="2" s="1"/>
  <c r="P83" i="2"/>
  <c r="Q83" i="2" s="1"/>
  <c r="P82" i="2"/>
  <c r="Q82" i="2" s="1"/>
  <c r="P81" i="2"/>
  <c r="Q81" i="2" s="1"/>
  <c r="P80" i="2"/>
  <c r="Q80" i="2" s="1"/>
  <c r="P79" i="2"/>
  <c r="Q79" i="2" s="1"/>
  <c r="P78" i="2"/>
  <c r="Q78" i="2" s="1"/>
  <c r="P77" i="2"/>
  <c r="Q77" i="2" s="1"/>
  <c r="P76" i="2"/>
  <c r="Q76" i="2" s="1"/>
  <c r="P75" i="2"/>
  <c r="Q75" i="2" s="1"/>
  <c r="P74" i="2"/>
  <c r="Q74" i="2" s="1"/>
  <c r="P73" i="2"/>
  <c r="Q73" i="2" s="1"/>
  <c r="P72" i="2"/>
  <c r="Q72" i="2" s="1"/>
  <c r="P71" i="2"/>
  <c r="Q71" i="2" s="1"/>
  <c r="P70" i="2"/>
  <c r="P69" i="2"/>
  <c r="Q69" i="2" s="1"/>
  <c r="P68" i="2"/>
  <c r="Q68" i="2" s="1"/>
  <c r="P67" i="2"/>
  <c r="Q67" i="2" s="1"/>
  <c r="P66" i="2"/>
  <c r="Q66" i="2" s="1"/>
  <c r="P65" i="2"/>
  <c r="Q65" i="2" s="1"/>
  <c r="P64" i="2"/>
  <c r="Q64" i="2" s="1"/>
  <c r="P63" i="2"/>
  <c r="Q63" i="2" s="1"/>
  <c r="P62" i="2"/>
  <c r="Q62" i="2" s="1"/>
  <c r="P61" i="2"/>
  <c r="Q61" i="2" s="1"/>
  <c r="P60" i="2"/>
  <c r="Q60" i="2" s="1"/>
  <c r="P59" i="2"/>
  <c r="Q59" i="2" s="1"/>
  <c r="P58" i="2"/>
  <c r="Q58" i="2" s="1"/>
  <c r="P57" i="2"/>
  <c r="Q57" i="2" s="1"/>
  <c r="P56" i="2"/>
  <c r="Q56" i="2" s="1"/>
  <c r="P55" i="2"/>
  <c r="Q55" i="2" s="1"/>
  <c r="P54" i="2"/>
  <c r="Q54" i="2"/>
  <c r="P53" i="2"/>
  <c r="Q53" i="2" s="1"/>
  <c r="P52" i="2"/>
  <c r="Q52" i="2" s="1"/>
  <c r="P51" i="2"/>
  <c r="Q51" i="2" s="1"/>
  <c r="P50" i="2"/>
  <c r="Q50" i="2" s="1"/>
  <c r="P49" i="2"/>
  <c r="Q49" i="2" s="1"/>
  <c r="P48" i="2"/>
  <c r="Q48" i="2" s="1"/>
  <c r="P47" i="2"/>
  <c r="Q47" i="2" s="1"/>
  <c r="P46" i="2"/>
  <c r="Q46" i="2" s="1"/>
  <c r="P45" i="2"/>
  <c r="Q45" i="2" s="1"/>
  <c r="P44" i="2"/>
  <c r="Q44" i="2" s="1"/>
  <c r="P43" i="2"/>
  <c r="Q43" i="2" s="1"/>
  <c r="P42" i="2"/>
  <c r="Q42" i="2" s="1"/>
  <c r="P41" i="2"/>
  <c r="Q41" i="2" s="1"/>
  <c r="P40" i="2"/>
  <c r="Q40" i="2" s="1"/>
  <c r="P39" i="2"/>
  <c r="Q39" i="2" s="1"/>
  <c r="P38" i="2"/>
  <c r="Q38" i="2" s="1"/>
  <c r="P37" i="2"/>
  <c r="Q37" i="2" s="1"/>
  <c r="P36" i="2"/>
  <c r="Q36" i="2" s="1"/>
  <c r="P35" i="2"/>
  <c r="Q35" i="2" s="1"/>
  <c r="P34" i="2"/>
  <c r="Q34" i="2" s="1"/>
  <c r="P33" i="2"/>
  <c r="Q33" i="2" s="1"/>
  <c r="P32" i="2"/>
  <c r="Q32" i="2" s="1"/>
  <c r="P31" i="2"/>
  <c r="Q31" i="2" s="1"/>
  <c r="P30" i="2"/>
  <c r="Q30" i="2" s="1"/>
  <c r="P29" i="2"/>
  <c r="Q29" i="2"/>
  <c r="P28" i="2"/>
  <c r="Q28" i="2" s="1"/>
  <c r="P27" i="2"/>
  <c r="Q27" i="2" s="1"/>
  <c r="P26" i="2"/>
  <c r="P25" i="2"/>
  <c r="Q25" i="2" s="1"/>
  <c r="P24" i="2"/>
  <c r="Q24" i="2" s="1"/>
  <c r="P23" i="2"/>
  <c r="Q23" i="2" s="1"/>
  <c r="P22" i="2"/>
  <c r="Q22" i="2" s="1"/>
  <c r="P21" i="2"/>
  <c r="Q21" i="2" s="1"/>
  <c r="P20" i="2"/>
  <c r="Q20" i="2" s="1"/>
  <c r="P19" i="2"/>
  <c r="Q19" i="2" s="1"/>
  <c r="P18" i="2"/>
  <c r="Q18" i="2" s="1"/>
  <c r="P17" i="2"/>
  <c r="Q17" i="2" s="1"/>
  <c r="P16" i="2"/>
  <c r="Q16" i="2" s="1"/>
  <c r="P15" i="2"/>
  <c r="Q15" i="2" s="1"/>
  <c r="P14" i="2"/>
  <c r="Q14" i="2" s="1"/>
  <c r="P13" i="2"/>
  <c r="Q13" i="2" s="1"/>
  <c r="P12" i="2"/>
  <c r="Q12" i="2" s="1"/>
  <c r="P11" i="2"/>
  <c r="Q11" i="2" s="1"/>
  <c r="P10" i="2"/>
  <c r="Q10" i="2" s="1"/>
  <c r="P9" i="2"/>
  <c r="Q9" i="2" s="1"/>
  <c r="P8" i="2"/>
  <c r="Q8" i="2" s="1"/>
  <c r="P7" i="2"/>
  <c r="Q7" i="2" s="1"/>
  <c r="P6" i="2"/>
  <c r="Q6" i="2" s="1"/>
  <c r="P5" i="2"/>
  <c r="Q5" i="2" s="1"/>
  <c r="P4" i="2"/>
  <c r="Q4" i="2" s="1"/>
  <c r="Q70" i="2"/>
  <c r="Q26" i="2"/>
  <c r="Q125" i="2"/>
  <c r="Q152" i="2"/>
  <c r="Q110" i="2"/>
  <c r="Q118" i="2"/>
  <c r="T464" i="2" l="1"/>
</calcChain>
</file>

<file path=xl/comments1.xml><?xml version="1.0" encoding="utf-8"?>
<comments xmlns="http://schemas.openxmlformats.org/spreadsheetml/2006/main">
  <authors>
    <author>김동현</author>
  </authors>
  <commentList>
    <comment ref="A156" authorId="0">
      <text>
        <r>
          <rPr>
            <b/>
            <sz val="9"/>
            <color indexed="81"/>
            <rFont val="돋움"/>
            <family val="3"/>
            <charset val="129"/>
          </rPr>
          <t>유신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시작</t>
        </r>
      </text>
    </comment>
  </commentList>
</comments>
</file>

<file path=xl/comments2.xml><?xml version="1.0" encoding="utf-8"?>
<comments xmlns="http://schemas.openxmlformats.org/spreadsheetml/2006/main">
  <authors>
    <author>김동현</author>
  </authors>
  <commentList>
    <comment ref="A4" authorId="0">
      <text>
        <r>
          <rPr>
            <b/>
            <sz val="9"/>
            <color indexed="81"/>
            <rFont val="돋움"/>
            <family val="3"/>
            <charset val="129"/>
          </rPr>
          <t>유신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시점</t>
        </r>
      </text>
    </comment>
  </commentList>
</comments>
</file>

<file path=xl/sharedStrings.xml><?xml version="1.0" encoding="utf-8"?>
<sst xmlns="http://schemas.openxmlformats.org/spreadsheetml/2006/main" count="3917" uniqueCount="709">
  <si>
    <t>편입지적</t>
  </si>
  <si>
    <t>전</t>
  </si>
  <si>
    <t>토   지   소   재   지</t>
  </si>
  <si>
    <t>성   명</t>
  </si>
  <si>
    <t>사유지</t>
    <phoneticPr fontId="5" type="noConversion"/>
  </si>
  <si>
    <t>국유지</t>
    <phoneticPr fontId="5" type="noConversion"/>
  </si>
  <si>
    <t>잡종지</t>
    <phoneticPr fontId="5" type="noConversion"/>
  </si>
  <si>
    <t>(㎡)</t>
    <phoneticPr fontId="5" type="noConversion"/>
  </si>
  <si>
    <t>편  입  용  지  조  서</t>
    <phoneticPr fontId="5" type="noConversion"/>
  </si>
  <si>
    <t>지   적</t>
    <phoneticPr fontId="5" type="noConversion"/>
  </si>
  <si>
    <t>지목</t>
    <phoneticPr fontId="5" type="noConversion"/>
  </si>
  <si>
    <t>실제
이용
현황</t>
    <phoneticPr fontId="5" type="noConversion"/>
  </si>
  <si>
    <t>소      유      자    (토   지   대   장)</t>
    <phoneticPr fontId="5" type="noConversion"/>
  </si>
  <si>
    <t>필지수</t>
    <phoneticPr fontId="5" type="noConversion"/>
  </si>
  <si>
    <t>소유구분</t>
    <phoneticPr fontId="5" type="noConversion"/>
  </si>
  <si>
    <t>번호</t>
    <phoneticPr fontId="5" type="noConversion"/>
  </si>
  <si>
    <t>지  번</t>
    <phoneticPr fontId="5" type="noConversion"/>
  </si>
  <si>
    <t>주                   소</t>
    <phoneticPr fontId="5" type="noConversion"/>
  </si>
  <si>
    <t>비고</t>
    <phoneticPr fontId="5" type="noConversion"/>
  </si>
  <si>
    <t>군</t>
    <phoneticPr fontId="5" type="noConversion"/>
  </si>
  <si>
    <t>면</t>
    <phoneticPr fontId="5" type="noConversion"/>
  </si>
  <si>
    <t>리</t>
    <phoneticPr fontId="5" type="noConversion"/>
  </si>
  <si>
    <t>진도</t>
    <phoneticPr fontId="5" type="noConversion"/>
  </si>
  <si>
    <t>의신</t>
    <phoneticPr fontId="5" type="noConversion"/>
  </si>
  <si>
    <t>면적</t>
    <phoneticPr fontId="5" type="noConversion"/>
  </si>
  <si>
    <t>진도군</t>
  </si>
  <si>
    <t>옥대</t>
    <phoneticPr fontId="5" type="noConversion"/>
  </si>
  <si>
    <t>의신</t>
    <phoneticPr fontId="5" type="noConversion"/>
  </si>
  <si>
    <t>답</t>
    <phoneticPr fontId="5" type="noConversion"/>
  </si>
  <si>
    <t>천</t>
    <phoneticPr fontId="5" type="noConversion"/>
  </si>
  <si>
    <t>구</t>
    <phoneticPr fontId="5" type="noConversion"/>
  </si>
  <si>
    <t>도</t>
    <phoneticPr fontId="5" type="noConversion"/>
  </si>
  <si>
    <t>제</t>
    <phoneticPr fontId="5" type="noConversion"/>
  </si>
  <si>
    <t>임</t>
    <phoneticPr fontId="5" type="noConversion"/>
  </si>
  <si>
    <t>박명우</t>
    <phoneticPr fontId="5" type="noConversion"/>
  </si>
  <si>
    <t>전라남도 목포시 중앙동 1가 5</t>
    <phoneticPr fontId="5" type="noConversion"/>
  </si>
  <si>
    <t>김희곤</t>
    <phoneticPr fontId="5" type="noConversion"/>
  </si>
  <si>
    <t>진도군</t>
    <phoneticPr fontId="5" type="noConversion"/>
  </si>
  <si>
    <t>전라남도</t>
    <phoneticPr fontId="5" type="noConversion"/>
  </si>
  <si>
    <t>박두극</t>
    <phoneticPr fontId="5" type="noConversion"/>
  </si>
  <si>
    <t>전라남도 진도군 의신면 옥대리 872</t>
    <phoneticPr fontId="5" type="noConversion"/>
  </si>
  <si>
    <t>김상현</t>
    <phoneticPr fontId="5" type="noConversion"/>
  </si>
  <si>
    <t>전라남도 진도군 의신면 옥대리 914</t>
    <phoneticPr fontId="5" type="noConversion"/>
  </si>
  <si>
    <t>옥대리</t>
    <phoneticPr fontId="5" type="noConversion"/>
  </si>
  <si>
    <t>박경선</t>
    <phoneticPr fontId="5" type="noConversion"/>
  </si>
  <si>
    <t>광주시 서구 진월동 413-55</t>
    <phoneticPr fontId="5" type="noConversion"/>
  </si>
  <si>
    <t>서기문</t>
    <phoneticPr fontId="5" type="noConversion"/>
  </si>
  <si>
    <t>제주도 북제주군 임월면 임월리 1717</t>
    <phoneticPr fontId="5" type="noConversion"/>
  </si>
  <si>
    <t>김재곤</t>
    <phoneticPr fontId="5" type="noConversion"/>
  </si>
  <si>
    <t>전라남도 진도군 의신면 옥대리 717</t>
    <phoneticPr fontId="5" type="noConversion"/>
  </si>
  <si>
    <t>김봉현</t>
    <phoneticPr fontId="5" type="noConversion"/>
  </si>
  <si>
    <t>전라남도 진도군 의신면 옥대리 689</t>
    <phoneticPr fontId="5" type="noConversion"/>
  </si>
  <si>
    <t>주현철</t>
    <phoneticPr fontId="5" type="noConversion"/>
  </si>
  <si>
    <t>인천 연수구 연수동 516-14</t>
    <phoneticPr fontId="5" type="noConversion"/>
  </si>
  <si>
    <t>채성원</t>
    <phoneticPr fontId="5" type="noConversion"/>
  </si>
  <si>
    <t>진도군 의신면 만길리 375</t>
    <phoneticPr fontId="5" type="noConversion"/>
  </si>
  <si>
    <t>건설부</t>
    <phoneticPr fontId="5" type="noConversion"/>
  </si>
  <si>
    <t>김재광</t>
    <phoneticPr fontId="5" type="noConversion"/>
  </si>
  <si>
    <t>진도군 의신면 옥대리 862</t>
    <phoneticPr fontId="5" type="noConversion"/>
  </si>
  <si>
    <t>전라남도 진도군 의신면 옥대리 862</t>
    <phoneticPr fontId="5" type="noConversion"/>
  </si>
  <si>
    <t>진도읍 교동리 560</t>
    <phoneticPr fontId="5" type="noConversion"/>
  </si>
  <si>
    <t>곽경자</t>
    <phoneticPr fontId="5" type="noConversion"/>
  </si>
  <si>
    <t>전라남도 진도군 의신면 옥대리 902</t>
    <phoneticPr fontId="5" type="noConversion"/>
  </si>
  <si>
    <t>전라남도 진도군 의시면 옥대리 902</t>
    <phoneticPr fontId="5" type="noConversion"/>
  </si>
  <si>
    <t>채성일</t>
    <phoneticPr fontId="5" type="noConversion"/>
  </si>
  <si>
    <t>한국농어촌공사</t>
    <phoneticPr fontId="5" type="noConversion"/>
  </si>
  <si>
    <t>김희태</t>
    <phoneticPr fontId="5" type="noConversion"/>
  </si>
  <si>
    <t>전라남도 목포시 대양동 75-18 
근화희망타운 320-210</t>
    <phoneticPr fontId="5" type="noConversion"/>
  </si>
  <si>
    <t>김대수</t>
    <phoneticPr fontId="5" type="noConversion"/>
  </si>
  <si>
    <t>전라남도 진도군 의신면 옥대길 1-26번지</t>
    <phoneticPr fontId="5" type="noConversion"/>
  </si>
  <si>
    <t>전라남도 진도군 의신면 만길리 1578-1번지</t>
    <phoneticPr fontId="5" type="noConversion"/>
  </si>
  <si>
    <t>농림축산식품부</t>
    <phoneticPr fontId="5" type="noConversion"/>
  </si>
  <si>
    <t>전라남도 진도군 의신면 만길리 375번지</t>
    <phoneticPr fontId="5" type="noConversion"/>
  </si>
  <si>
    <t>경기도 의왕시 포일동 487번지</t>
    <phoneticPr fontId="5" type="noConversion"/>
  </si>
  <si>
    <t>박재림</t>
    <phoneticPr fontId="5" type="noConversion"/>
  </si>
  <si>
    <t>전라남도 진도군 의신면 돈지리 180번지</t>
    <phoneticPr fontId="5" type="noConversion"/>
  </si>
  <si>
    <t>박태중</t>
    <phoneticPr fontId="5" type="noConversion"/>
  </si>
  <si>
    <t>전라남도 진도군 의신면 돈지리 186번지</t>
    <phoneticPr fontId="5" type="noConversion"/>
  </si>
  <si>
    <t>주종렬</t>
    <phoneticPr fontId="5" type="noConversion"/>
  </si>
  <si>
    <t>전라남도 진도군 의신면 금갑리 20번지</t>
    <phoneticPr fontId="5" type="noConversion"/>
  </si>
  <si>
    <t>김서임</t>
    <phoneticPr fontId="5" type="noConversion"/>
  </si>
  <si>
    <t>박경진</t>
    <phoneticPr fontId="5" type="noConversion"/>
  </si>
  <si>
    <t>전라남도 진도군 의신면 옥대길 17-10</t>
    <phoneticPr fontId="5" type="noConversion"/>
  </si>
  <si>
    <t>김영창</t>
    <phoneticPr fontId="5" type="noConversion"/>
  </si>
  <si>
    <t>서울시 도봉구 창동 554-4번지</t>
    <phoneticPr fontId="5" type="noConversion"/>
  </si>
  <si>
    <t>정춘심</t>
    <phoneticPr fontId="5" type="noConversion"/>
  </si>
  <si>
    <t>전라남도 진도군 의신면 만길리 11번지</t>
    <phoneticPr fontId="5" type="noConversion"/>
  </si>
  <si>
    <t>이원기</t>
    <phoneticPr fontId="5" type="noConversion"/>
  </si>
  <si>
    <t>전라남도 목포시 동명동 3-25번지</t>
    <phoneticPr fontId="5" type="noConversion"/>
  </si>
  <si>
    <t>김영학</t>
    <phoneticPr fontId="5" type="noConversion"/>
  </si>
  <si>
    <t>전라남도 진도군 의신면 옥대리 974번지</t>
    <phoneticPr fontId="5" type="noConversion"/>
  </si>
  <si>
    <t>진도토지개량조합</t>
    <phoneticPr fontId="5" type="noConversion"/>
  </si>
  <si>
    <t>전라남도 진도군 진도읍 성내리 43-14번지</t>
    <phoneticPr fontId="5" type="noConversion"/>
  </si>
  <si>
    <t>소연숙</t>
    <phoneticPr fontId="5" type="noConversion"/>
  </si>
  <si>
    <t>진도군 의신면 옥대리 839번지</t>
    <phoneticPr fontId="5" type="noConversion"/>
  </si>
  <si>
    <t>김애신</t>
    <phoneticPr fontId="5" type="noConversion"/>
  </si>
  <si>
    <t>진도군 의신면 옥대리 846번지</t>
    <phoneticPr fontId="5" type="noConversion"/>
  </si>
  <si>
    <t>김병인</t>
    <phoneticPr fontId="5" type="noConversion"/>
  </si>
  <si>
    <t>김재권</t>
    <phoneticPr fontId="5" type="noConversion"/>
  </si>
  <si>
    <t>진도</t>
    <phoneticPr fontId="5" type="noConversion"/>
  </si>
  <si>
    <t>의신</t>
    <phoneticPr fontId="5" type="noConversion"/>
  </si>
  <si>
    <t>돈지</t>
    <phoneticPr fontId="5" type="noConversion"/>
  </si>
  <si>
    <t>답</t>
    <phoneticPr fontId="5" type="noConversion"/>
  </si>
  <si>
    <t>이부안</t>
    <phoneticPr fontId="5" type="noConversion"/>
  </si>
  <si>
    <t>전라남도 진도군 의신면 돈지리 592번지</t>
    <phoneticPr fontId="5" type="noConversion"/>
  </si>
  <si>
    <t>천</t>
    <phoneticPr fontId="5" type="noConversion"/>
  </si>
  <si>
    <t>임향</t>
    <phoneticPr fontId="5" type="noConversion"/>
  </si>
  <si>
    <t>전라남도 진도군 의신면 돈지리 648번지</t>
    <phoneticPr fontId="5" type="noConversion"/>
  </si>
  <si>
    <t>구</t>
    <phoneticPr fontId="5" type="noConversion"/>
  </si>
  <si>
    <t>박기본</t>
    <phoneticPr fontId="5" type="noConversion"/>
  </si>
  <si>
    <t>전라남도 진도군 의신면 돈지리 793번지</t>
    <phoneticPr fontId="5" type="noConversion"/>
  </si>
  <si>
    <t>박호환</t>
    <phoneticPr fontId="5" type="noConversion"/>
  </si>
  <si>
    <t>전라남도 진도군 의신면 돈지리 141번지</t>
    <phoneticPr fontId="5" type="noConversion"/>
  </si>
  <si>
    <t>이병원</t>
    <phoneticPr fontId="5" type="noConversion"/>
  </si>
  <si>
    <t>전라남도 진도군 의신면 돈지리 304번지</t>
    <phoneticPr fontId="5" type="noConversion"/>
  </si>
  <si>
    <t>전라남도 진도군 의신면 돈지리 332번지</t>
    <phoneticPr fontId="5" type="noConversion"/>
  </si>
  <si>
    <t>전라남도 진도군 의신면 돈지리 804번지</t>
    <phoneticPr fontId="5" type="noConversion"/>
  </si>
  <si>
    <t>전라남도 진도군 의신면 돈지리 162번지</t>
    <phoneticPr fontId="5" type="noConversion"/>
  </si>
  <si>
    <t>조영</t>
    <phoneticPr fontId="5" type="noConversion"/>
  </si>
  <si>
    <t>서울특별시 송파구 올림픽로 43길 30,
5동 1311호(풍납동,우성APT)</t>
    <phoneticPr fontId="5" type="noConversion"/>
  </si>
  <si>
    <t>박복심</t>
    <phoneticPr fontId="5" type="noConversion"/>
  </si>
  <si>
    <t>전라남도 진도군 의신면 돈지리 817번지</t>
    <phoneticPr fontId="5" type="noConversion"/>
  </si>
  <si>
    <t>이기덕</t>
    <phoneticPr fontId="5" type="noConversion"/>
  </si>
  <si>
    <t>전라남도 진도군 의신면 돈지리 631번지</t>
    <phoneticPr fontId="5" type="noConversion"/>
  </si>
  <si>
    <t>박병락</t>
    <phoneticPr fontId="5" type="noConversion"/>
  </si>
  <si>
    <t>부산시 남구 수영동 437-1 현대APT 101-1406</t>
    <phoneticPr fontId="5" type="noConversion"/>
  </si>
  <si>
    <t>조정식</t>
    <phoneticPr fontId="5" type="noConversion"/>
  </si>
  <si>
    <t>전라남도 광양시 진등6길 51, 601동 903호</t>
    <phoneticPr fontId="5" type="noConversion"/>
  </si>
  <si>
    <t>도</t>
    <phoneticPr fontId="5" type="noConversion"/>
  </si>
  <si>
    <t>김현덕</t>
    <phoneticPr fontId="5" type="noConversion"/>
  </si>
  <si>
    <t>전라남도 진도군 의신면 돈지리 602-1번지</t>
    <phoneticPr fontId="5" type="noConversion"/>
  </si>
  <si>
    <t>채성일</t>
    <phoneticPr fontId="5" type="noConversion"/>
  </si>
  <si>
    <t>전라남도 진도군 의신면 만길리 1578-1번지</t>
    <phoneticPr fontId="5" type="noConversion"/>
  </si>
  <si>
    <t>제</t>
    <phoneticPr fontId="5" type="noConversion"/>
  </si>
  <si>
    <t>조정희</t>
    <phoneticPr fontId="5" type="noConversion"/>
  </si>
  <si>
    <t>박소심</t>
    <phoneticPr fontId="5" type="noConversion"/>
  </si>
  <si>
    <t>전라남도 진도군 의신면 돈지2길 27-20</t>
    <phoneticPr fontId="5" type="noConversion"/>
  </si>
  <si>
    <t>이남수 외2인</t>
    <phoneticPr fontId="5" type="noConversion"/>
  </si>
  <si>
    <t>전라남도 진도군 의신면 돈지리 328번지</t>
    <phoneticPr fontId="5" type="noConversion"/>
  </si>
  <si>
    <t>조규창</t>
    <phoneticPr fontId="5" type="noConversion"/>
  </si>
  <si>
    <t>전라남도 진도군 의신면 돈지리 172번지</t>
    <phoneticPr fontId="5" type="noConversion"/>
  </si>
  <si>
    <t>박흥식</t>
    <phoneticPr fontId="5" type="noConversion"/>
  </si>
  <si>
    <t>전라남도 진도군 의신면 돈지리 165번지</t>
    <phoneticPr fontId="5" type="noConversion"/>
  </si>
  <si>
    <t>박준현</t>
    <phoneticPr fontId="5" type="noConversion"/>
  </si>
  <si>
    <t>서울시 송파구 방이동 225 한양3차APT 2동 203호</t>
    <phoneticPr fontId="5" type="noConversion"/>
  </si>
  <si>
    <t>박병대</t>
    <phoneticPr fontId="5" type="noConversion"/>
  </si>
  <si>
    <t>전라남도 진도군 의신면 돈지리 368번지</t>
    <phoneticPr fontId="5" type="noConversion"/>
  </si>
  <si>
    <t>허태관</t>
    <phoneticPr fontId="5" type="noConversion"/>
  </si>
  <si>
    <t>전라남도 진도군 진도읍 교동리 615 인산APT-505</t>
    <phoneticPr fontId="5" type="noConversion"/>
  </si>
  <si>
    <t>이순예</t>
    <phoneticPr fontId="5" type="noConversion"/>
  </si>
  <si>
    <t>전라남도 진도군 의신면 돈지1길 67-10</t>
    <phoneticPr fontId="5" type="noConversion"/>
  </si>
  <si>
    <t>홍옥례</t>
    <phoneticPr fontId="5" type="noConversion"/>
  </si>
  <si>
    <t>전라남도 진도군 의신면 옥대리 862번지</t>
    <phoneticPr fontId="5" type="noConversion"/>
  </si>
  <si>
    <t>조석황</t>
    <phoneticPr fontId="5" type="noConversion"/>
  </si>
  <si>
    <t>임</t>
    <phoneticPr fontId="5" type="noConversion"/>
  </si>
  <si>
    <t>박병정 외1인</t>
    <phoneticPr fontId="5" type="noConversion"/>
  </si>
  <si>
    <t>전라남도 진도군 의신면 돈지리 111번지</t>
    <phoneticPr fontId="5" type="noConversion"/>
  </si>
  <si>
    <t>경기도 고양시 일산동구 백성동 1330 
브라운스톤일산 101-1105</t>
    <phoneticPr fontId="5" type="noConversion"/>
  </si>
  <si>
    <t>전라남도 목포시 옥암로96번길 15
102동605호 (옥암동, 초원샤르망)</t>
    <phoneticPr fontId="5" type="noConversion"/>
  </si>
  <si>
    <t>관    계   인  (등 기 부 등 본)</t>
    <phoneticPr fontId="5" type="noConversion"/>
  </si>
  <si>
    <t>주          소</t>
    <phoneticPr fontId="5" type="noConversion"/>
  </si>
  <si>
    <t>비  고</t>
    <phoneticPr fontId="5" type="noConversion"/>
  </si>
  <si>
    <t>국유지</t>
    <phoneticPr fontId="5" type="noConversion"/>
  </si>
  <si>
    <t>국토교통부</t>
    <phoneticPr fontId="5" type="noConversion"/>
  </si>
  <si>
    <t>기획제청부</t>
    <phoneticPr fontId="5" type="noConversion"/>
  </si>
  <si>
    <t>국유지</t>
    <phoneticPr fontId="5" type="noConversion"/>
  </si>
  <si>
    <t>진도농지개량조합</t>
    <phoneticPr fontId="5" type="noConversion"/>
  </si>
  <si>
    <t>전라남도 진도군 진도읍 남동리 
131-9 백두APT803</t>
    <phoneticPr fontId="5" type="noConversion"/>
  </si>
  <si>
    <t>공시지가</t>
    <phoneticPr fontId="5" type="noConversion"/>
  </si>
  <si>
    <t>보상금액</t>
    <phoneticPr fontId="5" type="noConversion"/>
  </si>
  <si>
    <t>조정액(3배)</t>
    <phoneticPr fontId="5" type="noConversion"/>
  </si>
  <si>
    <t>의신천 하천재해예방사업 실시설계</t>
    <phoneticPr fontId="68" type="noConversion"/>
  </si>
  <si>
    <t>지목별</t>
    <phoneticPr fontId="5" type="noConversion"/>
  </si>
  <si>
    <t>계</t>
    <phoneticPr fontId="5" type="noConversion"/>
  </si>
  <si>
    <t>답</t>
  </si>
  <si>
    <t>임야</t>
  </si>
  <si>
    <t>대지</t>
  </si>
  <si>
    <t>도로</t>
  </si>
  <si>
    <t>하천</t>
  </si>
  <si>
    <t>구 거</t>
    <phoneticPr fontId="5" type="noConversion"/>
  </si>
  <si>
    <t>묘</t>
  </si>
  <si>
    <t>제방</t>
  </si>
  <si>
    <t>유지</t>
  </si>
  <si>
    <t>종교</t>
  </si>
  <si>
    <t>공유
수면</t>
    <phoneticPr fontId="5" type="noConversion"/>
  </si>
  <si>
    <t>철 도
용 지</t>
    <phoneticPr fontId="5" type="noConversion"/>
  </si>
  <si>
    <t>창 고</t>
    <phoneticPr fontId="5" type="noConversion"/>
  </si>
  <si>
    <t>공장</t>
    <phoneticPr fontId="5" type="noConversion"/>
  </si>
  <si>
    <t>소유자별</t>
    <phoneticPr fontId="5" type="noConversion"/>
  </si>
  <si>
    <t>필지</t>
    <phoneticPr fontId="5" type="noConversion"/>
  </si>
  <si>
    <t>면적</t>
    <phoneticPr fontId="5" type="noConversion"/>
  </si>
  <si>
    <t>사유지</t>
    <phoneticPr fontId="5" type="noConversion"/>
  </si>
  <si>
    <t>필지</t>
    <phoneticPr fontId="5" type="noConversion"/>
  </si>
  <si>
    <t>총     계</t>
    <phoneticPr fontId="5" type="noConversion"/>
  </si>
  <si>
    <t>총     계</t>
    <phoneticPr fontId="5" type="noConversion"/>
  </si>
  <si>
    <t>지목별</t>
    <phoneticPr fontId="5" type="noConversion"/>
  </si>
  <si>
    <t>계</t>
    <phoneticPr fontId="5" type="noConversion"/>
  </si>
  <si>
    <t>구 거</t>
    <phoneticPr fontId="5" type="noConversion"/>
  </si>
  <si>
    <t>공유
수면</t>
    <phoneticPr fontId="5" type="noConversion"/>
  </si>
  <si>
    <t>잡종지</t>
    <phoneticPr fontId="5" type="noConversion"/>
  </si>
  <si>
    <t>철 도
용 지</t>
    <phoneticPr fontId="5" type="noConversion"/>
  </si>
  <si>
    <t>창 고</t>
    <phoneticPr fontId="5" type="noConversion"/>
  </si>
  <si>
    <t>공장</t>
    <phoneticPr fontId="5" type="noConversion"/>
  </si>
  <si>
    <t>비고</t>
    <phoneticPr fontId="5" type="noConversion"/>
  </si>
  <si>
    <t>소유자별</t>
    <phoneticPr fontId="5" type="noConversion"/>
  </si>
  <si>
    <t>국유지</t>
    <phoneticPr fontId="5" type="noConversion"/>
  </si>
  <si>
    <t>진도</t>
  </si>
  <si>
    <t>의신</t>
  </si>
  <si>
    <t>옥대</t>
  </si>
  <si>
    <t>만길</t>
  </si>
  <si>
    <t>연주</t>
  </si>
  <si>
    <t>천</t>
  </si>
  <si>
    <t>구</t>
  </si>
  <si>
    <t>도</t>
  </si>
  <si>
    <t>제</t>
  </si>
  <si>
    <t>임</t>
  </si>
  <si>
    <t>잡</t>
  </si>
  <si>
    <t>김준영</t>
  </si>
  <si>
    <t>채성원</t>
  </si>
  <si>
    <t>홍금자</t>
  </si>
  <si>
    <t>김애신</t>
  </si>
  <si>
    <t>박근성</t>
  </si>
  <si>
    <t>최말례</t>
  </si>
  <si>
    <t>주현석</t>
  </si>
  <si>
    <t>박숙례</t>
  </si>
  <si>
    <t>박종월</t>
  </si>
  <si>
    <t>선명숙</t>
  </si>
  <si>
    <t>김해영</t>
  </si>
  <si>
    <t>허중석</t>
  </si>
  <si>
    <t>김봉태</t>
  </si>
  <si>
    <t>이귀심</t>
  </si>
  <si>
    <t>이현배</t>
  </si>
  <si>
    <t>이제신</t>
  </si>
  <si>
    <t>허범교</t>
  </si>
  <si>
    <t>박종단</t>
  </si>
  <si>
    <t>이진옥</t>
  </si>
  <si>
    <t>채영봉외 1인</t>
  </si>
  <si>
    <t>박종록</t>
  </si>
  <si>
    <t>김춘영</t>
  </si>
  <si>
    <t>최복임</t>
  </si>
  <si>
    <t>박연일</t>
  </si>
  <si>
    <t>채성일</t>
  </si>
  <si>
    <t>이정옥</t>
  </si>
  <si>
    <t>박석준</t>
  </si>
  <si>
    <t>이창식</t>
  </si>
  <si>
    <t>김두문</t>
  </si>
  <si>
    <t>채영곤외 1인</t>
  </si>
  <si>
    <t>채성원외 1인</t>
  </si>
  <si>
    <t>이일철</t>
  </si>
  <si>
    <t>박현일</t>
  </si>
  <si>
    <t>진도읍 성내리 43-14</t>
  </si>
  <si>
    <t>전라남도 진도군 의신면 중리길 18-10</t>
  </si>
  <si>
    <t>전라남도 진도군 의신면 만길로 302-7</t>
  </si>
  <si>
    <t>전라남도 진도군 의신면 옥대길 7</t>
  </si>
  <si>
    <t>전라남도 진도군 의신면 만길리 375</t>
  </si>
  <si>
    <t>전라남도 진도군 의신면 창포길 29</t>
  </si>
  <si>
    <t>전라남도 진도군 의신면 옥대길 24-4</t>
  </si>
  <si>
    <t>광주광역시 북구 연제동 1007 연제1차대주피오레 104-1101</t>
  </si>
  <si>
    <t>청용리 443</t>
  </si>
  <si>
    <t>경기도 성남시 수정구 신흥동 4545</t>
  </si>
  <si>
    <t>전라남도 진도군 진도읍 쌍정리 117 계명아파트 201호</t>
  </si>
  <si>
    <t>광주광역시 서구 쌍촌동 155 현대아파트 102-1003</t>
  </si>
  <si>
    <t>청용리 237-1</t>
  </si>
  <si>
    <t>전라남도 진도군 의신면 진도대로 2262-2</t>
  </si>
  <si>
    <t>전라남도 진도군 의신면 청용리 437</t>
  </si>
  <si>
    <t>진도군 의신면 돈지리 587</t>
  </si>
  <si>
    <t>전라남도 진도군 의신면 청용리 343</t>
  </si>
  <si>
    <t>전라남도 진도군 의신면 옥대리 846</t>
  </si>
  <si>
    <t>옥대리 689</t>
  </si>
  <si>
    <t>전라남도 진도군 의신면 만길리 395-1</t>
  </si>
  <si>
    <t>서울시 강동구 둔촌동 주공아파트 431동 608</t>
  </si>
  <si>
    <t>진도군 의신면 만길리 375</t>
  </si>
  <si>
    <t>전라남도 진도군 의신면 금갑리 333</t>
  </si>
  <si>
    <t>진도군 진도읍 성내리 43-14</t>
  </si>
  <si>
    <t>전라남도 진도군 의신면 만길리 3</t>
  </si>
  <si>
    <t>진도군 의신면 만길리 1578-1</t>
  </si>
  <si>
    <t>전라남도 진도군 의신면 만길리 1578-1</t>
  </si>
  <si>
    <t>진도읍 남동리 974</t>
  </si>
  <si>
    <t>전라남도 진도군 의신면 수품길 15</t>
  </si>
  <si>
    <t>돈지리 177</t>
  </si>
  <si>
    <t>전라남도 진도군 의신면 만길리 60</t>
  </si>
  <si>
    <t>청용리 438</t>
  </si>
  <si>
    <t>전라남도 진도군 의신면 도명길 81</t>
  </si>
  <si>
    <t>전라남도 진도군 의신면 만길리 157-1</t>
  </si>
  <si>
    <t>국유지</t>
  </si>
  <si>
    <t>농림수산부</t>
  </si>
  <si>
    <t>전라남도 나주시 그린로 20 (빛가람동</t>
  </si>
  <si>
    <t>건설교통부</t>
  </si>
  <si>
    <t>-</t>
  </si>
  <si>
    <t>-</t>
    <phoneticPr fontId="70" type="noConversion"/>
  </si>
  <si>
    <t>-</t>
    <phoneticPr fontId="70" type="noConversion"/>
  </si>
  <si>
    <t>인천광역시 남동구 호구포로 803, 2201동 1004호</t>
    <phoneticPr fontId="5" type="noConversion"/>
  </si>
  <si>
    <t>진도토지개량조합</t>
    <phoneticPr fontId="5" type="noConversion"/>
  </si>
  <si>
    <t>전라남도 나주시 그린로 20</t>
    <phoneticPr fontId="5" type="noConversion"/>
  </si>
  <si>
    <t>82-16</t>
  </si>
  <si>
    <t>53-2</t>
  </si>
  <si>
    <t>82-15</t>
  </si>
  <si>
    <t>100</t>
  </si>
  <si>
    <t>82-14</t>
  </si>
  <si>
    <t>52-2</t>
  </si>
  <si>
    <t>82-13</t>
  </si>
  <si>
    <t>82-12</t>
  </si>
  <si>
    <t>82-11</t>
  </si>
  <si>
    <t>82-10</t>
  </si>
  <si>
    <t>83-6</t>
  </si>
  <si>
    <t>1029</t>
  </si>
  <si>
    <t>48</t>
  </si>
  <si>
    <t>83-5</t>
  </si>
  <si>
    <t>111</t>
  </si>
  <si>
    <t>72-1</t>
  </si>
  <si>
    <t>83-4</t>
  </si>
  <si>
    <t>83-3</t>
  </si>
  <si>
    <t>83-2</t>
  </si>
  <si>
    <t>83-1</t>
  </si>
  <si>
    <t>112</t>
  </si>
  <si>
    <t>84</t>
  </si>
  <si>
    <t>72</t>
  </si>
  <si>
    <t>95</t>
  </si>
  <si>
    <t>1033-2</t>
  </si>
  <si>
    <t>80-23</t>
  </si>
  <si>
    <t>80-22</t>
  </si>
  <si>
    <t>80-21</t>
  </si>
  <si>
    <t>105</t>
  </si>
  <si>
    <t>106</t>
  </si>
  <si>
    <t>107</t>
  </si>
  <si>
    <t>50-2</t>
  </si>
  <si>
    <t>1054</t>
  </si>
  <si>
    <t>1045</t>
  </si>
  <si>
    <t>1046</t>
  </si>
  <si>
    <t>1041-7</t>
  </si>
  <si>
    <t>1048-2</t>
  </si>
  <si>
    <t>1052</t>
  </si>
  <si>
    <t>51-2</t>
  </si>
  <si>
    <t>1042-1</t>
  </si>
  <si>
    <t>1049</t>
  </si>
  <si>
    <t>1050</t>
  </si>
  <si>
    <t>1042-2</t>
  </si>
  <si>
    <t>1051</t>
  </si>
  <si>
    <t>1043-1</t>
  </si>
  <si>
    <t>1043-2</t>
  </si>
  <si>
    <t>1043-3</t>
  </si>
  <si>
    <t>1043-4</t>
  </si>
  <si>
    <t>1043-5</t>
  </si>
  <si>
    <t>1043-6</t>
  </si>
  <si>
    <t>1055</t>
  </si>
  <si>
    <t>1043-7</t>
  </si>
  <si>
    <t>1043-8</t>
  </si>
  <si>
    <t>1043-9</t>
  </si>
  <si>
    <t>1043-10</t>
  </si>
  <si>
    <t>1043-11</t>
  </si>
  <si>
    <t>1043-12</t>
  </si>
  <si>
    <t>1043-13</t>
  </si>
  <si>
    <t>1043-14</t>
  </si>
  <si>
    <t>1043-15</t>
  </si>
  <si>
    <t>1043-16</t>
  </si>
  <si>
    <t>1043-17</t>
  </si>
  <si>
    <t>1043-20</t>
  </si>
  <si>
    <t>1053</t>
  </si>
  <si>
    <t>14</t>
  </si>
  <si>
    <t>산98</t>
  </si>
  <si>
    <t>1147</t>
  </si>
  <si>
    <t>1148</t>
  </si>
  <si>
    <t>37-19</t>
  </si>
  <si>
    <t>37-18</t>
  </si>
  <si>
    <t>37-20</t>
  </si>
  <si>
    <t>1128</t>
  </si>
  <si>
    <t>37-21</t>
  </si>
  <si>
    <t>1296-2</t>
  </si>
  <si>
    <t>1131-3</t>
  </si>
  <si>
    <t>1149</t>
  </si>
  <si>
    <t>1150</t>
  </si>
  <si>
    <t>1151</t>
  </si>
  <si>
    <t>38-22</t>
  </si>
  <si>
    <t>1296</t>
  </si>
  <si>
    <t>1132</t>
  </si>
  <si>
    <t>1146</t>
  </si>
  <si>
    <t>1131</t>
  </si>
  <si>
    <t>38-23</t>
  </si>
  <si>
    <t>1152</t>
  </si>
  <si>
    <t>1134</t>
  </si>
  <si>
    <t>1296-3</t>
  </si>
  <si>
    <t>1135</t>
  </si>
  <si>
    <t>39-22</t>
  </si>
  <si>
    <t>1155</t>
  </si>
  <si>
    <t>39-21</t>
  </si>
  <si>
    <t>39-20</t>
  </si>
  <si>
    <t>1156</t>
  </si>
  <si>
    <t>40-23</t>
  </si>
  <si>
    <t>40-24</t>
  </si>
  <si>
    <t>1142</t>
  </si>
  <si>
    <t>1295</t>
  </si>
  <si>
    <t>1157</t>
  </si>
  <si>
    <t>1160</t>
  </si>
  <si>
    <t>41-20</t>
  </si>
  <si>
    <t>1259-12</t>
  </si>
  <si>
    <t>1158</t>
  </si>
  <si>
    <t>1159</t>
  </si>
  <si>
    <t>41-19</t>
  </si>
  <si>
    <t>42-14</t>
  </si>
  <si>
    <t>42-11</t>
  </si>
  <si>
    <t>1187</t>
  </si>
  <si>
    <t>42-12</t>
  </si>
  <si>
    <t>1161</t>
  </si>
  <si>
    <t>1162</t>
  </si>
  <si>
    <t>1163</t>
  </si>
  <si>
    <t>1164</t>
  </si>
  <si>
    <t>1165</t>
  </si>
  <si>
    <t>43-16</t>
  </si>
  <si>
    <t>43-17</t>
  </si>
  <si>
    <t>43-18</t>
  </si>
  <si>
    <t>43-19</t>
  </si>
  <si>
    <t>43-20</t>
  </si>
  <si>
    <t>43-21</t>
  </si>
  <si>
    <t>43-22</t>
  </si>
  <si>
    <t>43-23</t>
  </si>
  <si>
    <t>43-24</t>
  </si>
  <si>
    <t>43-25</t>
  </si>
  <si>
    <t>1409</t>
  </si>
  <si>
    <t>1410</t>
  </si>
  <si>
    <t>55-19</t>
  </si>
  <si>
    <t>1186</t>
  </si>
  <si>
    <t>55-18</t>
  </si>
  <si>
    <t>55-17</t>
  </si>
  <si>
    <t>55-16</t>
  </si>
  <si>
    <t>55-15</t>
  </si>
  <si>
    <t>55-14</t>
  </si>
  <si>
    <t>55-13</t>
  </si>
  <si>
    <t>55-12</t>
  </si>
  <si>
    <t>55-11</t>
  </si>
  <si>
    <t>55-10</t>
  </si>
  <si>
    <t>55-9</t>
  </si>
  <si>
    <t>55-7</t>
  </si>
  <si>
    <t>55-6</t>
  </si>
  <si>
    <t>55-5</t>
  </si>
  <si>
    <t>55-4</t>
  </si>
  <si>
    <t>55-3</t>
  </si>
  <si>
    <t>1184</t>
  </si>
  <si>
    <t>55-2</t>
  </si>
  <si>
    <t>1185</t>
  </si>
  <si>
    <t>55-1</t>
  </si>
  <si>
    <t>1139</t>
  </si>
  <si>
    <t>1138</t>
  </si>
  <si>
    <t>1140</t>
  </si>
  <si>
    <t>1137</t>
  </si>
  <si>
    <t>1136</t>
  </si>
  <si>
    <t>산89</t>
  </si>
  <si>
    <t>45-18</t>
  </si>
  <si>
    <t>1310-8</t>
  </si>
  <si>
    <t>45-17</t>
  </si>
  <si>
    <t>45-16</t>
  </si>
  <si>
    <t>1170</t>
  </si>
  <si>
    <t>1171</t>
  </si>
  <si>
    <t>46-15</t>
  </si>
  <si>
    <t>46-12</t>
  </si>
  <si>
    <t>1310-7</t>
  </si>
  <si>
    <t>1310-9</t>
  </si>
  <si>
    <t>1310-6</t>
  </si>
  <si>
    <t>1408</t>
  </si>
  <si>
    <t>1310-5</t>
  </si>
  <si>
    <t>1310-4</t>
  </si>
  <si>
    <t>1311-8</t>
  </si>
  <si>
    <t>1311-7</t>
  </si>
  <si>
    <t>1311-6</t>
  </si>
  <si>
    <t>1311-5</t>
  </si>
  <si>
    <t>1312-7</t>
  </si>
  <si>
    <t>1312-6</t>
  </si>
  <si>
    <t>1313-8</t>
  </si>
  <si>
    <t>1313-7</t>
  </si>
  <si>
    <t>1313-4</t>
  </si>
  <si>
    <t>1313-5</t>
  </si>
  <si>
    <t>1313-6</t>
  </si>
  <si>
    <t>1314-10</t>
  </si>
  <si>
    <t>1314-8</t>
  </si>
  <si>
    <t>1314-9</t>
  </si>
  <si>
    <t>산76</t>
  </si>
  <si>
    <t>1419</t>
  </si>
  <si>
    <t>1411</t>
  </si>
  <si>
    <t>1321-5</t>
  </si>
  <si>
    <t>1321-6</t>
  </si>
  <si>
    <t>1321-2</t>
  </si>
  <si>
    <t>1321-3</t>
  </si>
  <si>
    <t>1321-4</t>
  </si>
  <si>
    <t>1321-1</t>
  </si>
  <si>
    <t>1322-2</t>
  </si>
  <si>
    <t>1322-1</t>
  </si>
  <si>
    <t>1322-5</t>
  </si>
  <si>
    <t>1323-2</t>
  </si>
  <si>
    <t>1323-1</t>
  </si>
  <si>
    <t>1731</t>
  </si>
  <si>
    <t>1323-16</t>
  </si>
  <si>
    <t>1323-17</t>
  </si>
  <si>
    <t>1781-15</t>
  </si>
  <si>
    <t>1781-1</t>
  </si>
  <si>
    <t>1733</t>
  </si>
  <si>
    <t>1781-2</t>
  </si>
  <si>
    <t>1782-13</t>
  </si>
  <si>
    <t>1782-1</t>
  </si>
  <si>
    <t>1782-3</t>
  </si>
  <si>
    <t>1315-13</t>
  </si>
  <si>
    <t>1315-12</t>
  </si>
  <si>
    <t>1315-9</t>
  </si>
  <si>
    <t>1315-10</t>
  </si>
  <si>
    <t>1315-11</t>
  </si>
  <si>
    <t>1316-15</t>
  </si>
  <si>
    <t>1316-13</t>
  </si>
  <si>
    <t>1316-14</t>
  </si>
  <si>
    <t>1317-1</t>
  </si>
  <si>
    <t>1318-18</t>
  </si>
  <si>
    <t>1318-17</t>
  </si>
  <si>
    <t>1318-15</t>
  </si>
  <si>
    <t>1318-16</t>
  </si>
  <si>
    <t>1319-18</t>
  </si>
  <si>
    <t>1319-17</t>
  </si>
  <si>
    <t>1320-19</t>
  </si>
  <si>
    <t>1320-18</t>
  </si>
  <si>
    <t>1320-17</t>
  </si>
  <si>
    <t>1320-16</t>
  </si>
  <si>
    <t>1320-21</t>
  </si>
  <si>
    <t>931-17</t>
  </si>
  <si>
    <t>1033</t>
  </si>
  <si>
    <t>1034</t>
  </si>
  <si>
    <t>931-16</t>
  </si>
  <si>
    <t>931-24</t>
  </si>
  <si>
    <t>931-23</t>
  </si>
  <si>
    <t>931-22</t>
  </si>
  <si>
    <t>931-21</t>
  </si>
  <si>
    <t>931-18</t>
  </si>
  <si>
    <t>1782-15</t>
  </si>
  <si>
    <t>1783-1</t>
  </si>
  <si>
    <t>1783-2</t>
  </si>
  <si>
    <t>1783-10</t>
  </si>
  <si>
    <t>1784-1</t>
  </si>
  <si>
    <t>1784-2</t>
  </si>
  <si>
    <t>1784-9</t>
  </si>
  <si>
    <t>1784-10</t>
  </si>
  <si>
    <t>1785-1</t>
  </si>
  <si>
    <t>1785-2</t>
  </si>
  <si>
    <t>1785-3</t>
  </si>
  <si>
    <t>1786-11</t>
  </si>
  <si>
    <t>1786-2</t>
  </si>
  <si>
    <t>1786-1</t>
  </si>
  <si>
    <t>1787-16</t>
  </si>
  <si>
    <t>1787-15</t>
  </si>
  <si>
    <t>1787-2</t>
  </si>
  <si>
    <t>1787-1</t>
  </si>
  <si>
    <t>1788-18</t>
  </si>
  <si>
    <t>1788-2</t>
  </si>
  <si>
    <t>1788-1</t>
  </si>
  <si>
    <t>1788-21</t>
  </si>
  <si>
    <t>1788-22</t>
  </si>
  <si>
    <t>1788-19</t>
  </si>
  <si>
    <t>조정희외 2인</t>
    <phoneticPr fontId="5" type="noConversion"/>
  </si>
  <si>
    <t>박치언외 3인</t>
    <phoneticPr fontId="5" type="noConversion"/>
  </si>
  <si>
    <t>박흥식외 2인</t>
    <phoneticPr fontId="5" type="noConversion"/>
  </si>
  <si>
    <t>국.공유지</t>
  </si>
  <si>
    <t>편 입 용 지 조 서 (돈 지 지 구)</t>
    <phoneticPr fontId="5" type="noConversion"/>
  </si>
  <si>
    <t>편 입 면 적 집 계 표 (돈 지 지 구)</t>
    <phoneticPr fontId="5" type="noConversion"/>
  </si>
  <si>
    <t>포 락 면 적 집 계 표 (돈 지 지 구)</t>
    <phoneticPr fontId="5" type="noConversion"/>
  </si>
  <si>
    <t>편 입 면 적 집 계 표 (의 신 지 구)</t>
    <phoneticPr fontId="5" type="noConversion"/>
  </si>
  <si>
    <t>포 락 면 적 집 계 표 (의 신 지 구)</t>
    <phoneticPr fontId="5" type="noConversion"/>
  </si>
  <si>
    <t>편 입 용 지 조 서 (의 신 지 구)</t>
    <phoneticPr fontId="5" type="noConversion"/>
  </si>
  <si>
    <t>제</t>
    <phoneticPr fontId="5" type="noConversion"/>
  </si>
  <si>
    <t>기획재정부</t>
  </si>
  <si>
    <t>기획재정부</t>
    <phoneticPr fontId="5" type="noConversion"/>
  </si>
  <si>
    <t>읍,면</t>
    <phoneticPr fontId="5" type="noConversion"/>
  </si>
  <si>
    <t>동,리</t>
    <phoneticPr fontId="5" type="noConversion"/>
  </si>
  <si>
    <t>이*안</t>
    <phoneticPr fontId="5" type="noConversion"/>
  </si>
  <si>
    <t>임*</t>
    <phoneticPr fontId="5" type="noConversion"/>
  </si>
  <si>
    <t>이*안</t>
    <phoneticPr fontId="5" type="noConversion"/>
  </si>
  <si>
    <t>박*본</t>
    <phoneticPr fontId="5" type="noConversion"/>
  </si>
  <si>
    <t>박*환</t>
    <phoneticPr fontId="5" type="noConversion"/>
  </si>
  <si>
    <t>이*원</t>
    <phoneticPr fontId="5" type="noConversion"/>
  </si>
  <si>
    <t>조*희외 2인</t>
    <phoneticPr fontId="5" type="noConversion"/>
  </si>
  <si>
    <t>박*언외 3인</t>
    <phoneticPr fontId="5" type="noConversion"/>
  </si>
  <si>
    <t>박*식외 2인</t>
    <phoneticPr fontId="5" type="noConversion"/>
  </si>
  <si>
    <t>조*</t>
    <phoneticPr fontId="5" type="noConversion"/>
  </si>
  <si>
    <t>박*심</t>
    <phoneticPr fontId="5" type="noConversion"/>
  </si>
  <si>
    <t>이*덕</t>
    <phoneticPr fontId="5" type="noConversion"/>
  </si>
  <si>
    <t>박*락</t>
    <phoneticPr fontId="5" type="noConversion"/>
  </si>
  <si>
    <t>조*식</t>
    <phoneticPr fontId="5" type="noConversion"/>
  </si>
  <si>
    <t>김*덕</t>
  </si>
  <si>
    <t>김*덕</t>
    <phoneticPr fontId="5" type="noConversion"/>
  </si>
  <si>
    <t>채*일</t>
    <phoneticPr fontId="5" type="noConversion"/>
  </si>
  <si>
    <t>조*희</t>
    <phoneticPr fontId="5" type="noConversion"/>
  </si>
  <si>
    <t>이*수 외2인</t>
    <phoneticPr fontId="5" type="noConversion"/>
  </si>
  <si>
    <t>조*창</t>
    <phoneticPr fontId="5" type="noConversion"/>
  </si>
  <si>
    <t>박*식</t>
    <phoneticPr fontId="5" type="noConversion"/>
  </si>
  <si>
    <t>박*현</t>
    <phoneticPr fontId="5" type="noConversion"/>
  </si>
  <si>
    <t>박*대</t>
    <phoneticPr fontId="5" type="noConversion"/>
  </si>
  <si>
    <t>허*관</t>
    <phoneticPr fontId="5" type="noConversion"/>
  </si>
  <si>
    <t>이*예</t>
    <phoneticPr fontId="5" type="noConversion"/>
  </si>
  <si>
    <t>홍*례</t>
    <phoneticPr fontId="5" type="noConversion"/>
  </si>
  <si>
    <t>조*황</t>
    <phoneticPr fontId="5" type="noConversion"/>
  </si>
  <si>
    <t>박*정 외1인</t>
    <phoneticPr fontId="5" type="noConversion"/>
  </si>
  <si>
    <t>박*우</t>
    <phoneticPr fontId="5" type="noConversion"/>
  </si>
  <si>
    <t>김*곤</t>
    <phoneticPr fontId="5" type="noConversion"/>
  </si>
  <si>
    <t>박*극</t>
    <phoneticPr fontId="5" type="noConversion"/>
  </si>
  <si>
    <t>김*현</t>
    <phoneticPr fontId="5" type="noConversion"/>
  </si>
  <si>
    <t>박*선</t>
    <phoneticPr fontId="5" type="noConversion"/>
  </si>
  <si>
    <t>서*문</t>
    <phoneticPr fontId="5" type="noConversion"/>
  </si>
  <si>
    <t>주*철</t>
    <phoneticPr fontId="5" type="noConversion"/>
  </si>
  <si>
    <t>채*원</t>
    <phoneticPr fontId="5" type="noConversion"/>
  </si>
  <si>
    <t>김*광</t>
    <phoneticPr fontId="5" type="noConversion"/>
  </si>
  <si>
    <t>곽*자</t>
    <phoneticPr fontId="5" type="noConversion"/>
  </si>
  <si>
    <t>김*임</t>
    <phoneticPr fontId="5" type="noConversion"/>
  </si>
  <si>
    <t>박*진</t>
    <phoneticPr fontId="5" type="noConversion"/>
  </si>
  <si>
    <t>김*창</t>
    <phoneticPr fontId="5" type="noConversion"/>
  </si>
  <si>
    <t>정*심</t>
    <phoneticPr fontId="5" type="noConversion"/>
  </si>
  <si>
    <t>이*기</t>
    <phoneticPr fontId="5" type="noConversion"/>
  </si>
  <si>
    <t>김*학</t>
    <phoneticPr fontId="5" type="noConversion"/>
  </si>
  <si>
    <t>소*숙</t>
    <phoneticPr fontId="5" type="noConversion"/>
  </si>
  <si>
    <t>김*신</t>
    <phoneticPr fontId="5" type="noConversion"/>
  </si>
  <si>
    <t>김*인</t>
    <phoneticPr fontId="5" type="noConversion"/>
  </si>
  <si>
    <t>김*권</t>
    <phoneticPr fontId="5" type="noConversion"/>
  </si>
  <si>
    <t>김*태</t>
    <phoneticPr fontId="5" type="noConversion"/>
  </si>
  <si>
    <t>김*수</t>
    <phoneticPr fontId="5" type="noConversion"/>
  </si>
  <si>
    <t>박*림</t>
    <phoneticPr fontId="5" type="noConversion"/>
  </si>
  <si>
    <t>박*중</t>
    <phoneticPr fontId="5" type="noConversion"/>
  </si>
  <si>
    <t>주*렬</t>
    <phoneticPr fontId="5" type="noConversion"/>
  </si>
  <si>
    <t>김*영</t>
    <phoneticPr fontId="5" type="noConversion"/>
  </si>
  <si>
    <t>채*원</t>
    <phoneticPr fontId="5" type="noConversion"/>
  </si>
  <si>
    <t>홍*자</t>
    <phoneticPr fontId="5" type="noConversion"/>
  </si>
  <si>
    <t>김*신</t>
    <phoneticPr fontId="5" type="noConversion"/>
  </si>
  <si>
    <t>박*성</t>
    <phoneticPr fontId="5" type="noConversion"/>
  </si>
  <si>
    <t>최*례</t>
    <phoneticPr fontId="5" type="noConversion"/>
  </si>
  <si>
    <t>주*석</t>
    <phoneticPr fontId="5" type="noConversion"/>
  </si>
  <si>
    <t>박*례</t>
    <phoneticPr fontId="5" type="noConversion"/>
  </si>
  <si>
    <t>박*월</t>
    <phoneticPr fontId="5" type="noConversion"/>
  </si>
  <si>
    <t>선*숙</t>
    <phoneticPr fontId="5" type="noConversion"/>
  </si>
  <si>
    <t>허*석</t>
    <phoneticPr fontId="5" type="noConversion"/>
  </si>
  <si>
    <t>김*태</t>
    <phoneticPr fontId="5" type="noConversion"/>
  </si>
  <si>
    <t>이*심</t>
    <phoneticPr fontId="5" type="noConversion"/>
  </si>
  <si>
    <t>이*배</t>
    <phoneticPr fontId="5" type="noConversion"/>
  </si>
  <si>
    <t>이*신</t>
    <phoneticPr fontId="5" type="noConversion"/>
  </si>
  <si>
    <t>허*교</t>
    <phoneticPr fontId="5" type="noConversion"/>
  </si>
  <si>
    <t>박*단</t>
    <phoneticPr fontId="5" type="noConversion"/>
  </si>
  <si>
    <t>이*옥</t>
    <phoneticPr fontId="5" type="noConversion"/>
  </si>
  <si>
    <t>채*봉외 1인</t>
    <phoneticPr fontId="5" type="noConversion"/>
  </si>
  <si>
    <t>박*록</t>
    <phoneticPr fontId="5" type="noConversion"/>
  </si>
  <si>
    <t>최*임</t>
    <phoneticPr fontId="5" type="noConversion"/>
  </si>
  <si>
    <t>박*일</t>
    <phoneticPr fontId="5" type="noConversion"/>
  </si>
  <si>
    <t>채8원</t>
    <phoneticPr fontId="5" type="noConversion"/>
  </si>
  <si>
    <t>채*일</t>
    <phoneticPr fontId="5" type="noConversion"/>
  </si>
  <si>
    <t>박*준</t>
    <phoneticPr fontId="5" type="noConversion"/>
  </si>
  <si>
    <t>이*식</t>
    <phoneticPr fontId="5" type="noConversion"/>
  </si>
  <si>
    <t>김*문</t>
    <phoneticPr fontId="5" type="noConversion"/>
  </si>
  <si>
    <t>채*곤외 1인</t>
    <phoneticPr fontId="5" type="noConversion"/>
  </si>
  <si>
    <t>채*원외 1인</t>
    <phoneticPr fontId="5" type="noConversion"/>
  </si>
  <si>
    <t>이*철</t>
    <phoneticPr fontId="5" type="noConversion"/>
  </si>
  <si>
    <t xml:space="preserve">전라남도 진도군 의신면 돈지리 </t>
    <phoneticPr fontId="5" type="noConversion"/>
  </si>
  <si>
    <t xml:space="preserve">전라남도 진도군 의신면 돈지리 </t>
    <phoneticPr fontId="5" type="noConversion"/>
  </si>
  <si>
    <t>서울특별시 송파구 올림픽로 43길 30,)</t>
    <phoneticPr fontId="5" type="noConversion"/>
  </si>
  <si>
    <t xml:space="preserve">부산시 남구 수영동 437-1 현대APT </t>
    <phoneticPr fontId="5" type="noConversion"/>
  </si>
  <si>
    <t xml:space="preserve">전라남도 광양시 진등6길 51, </t>
    <phoneticPr fontId="5" type="noConversion"/>
  </si>
  <si>
    <t xml:space="preserve">전라남도 진도군 의신면 만길리 </t>
    <phoneticPr fontId="5" type="noConversion"/>
  </si>
  <si>
    <t xml:space="preserve">전라남도 진도군 의신면 돈지2길 </t>
    <phoneticPr fontId="5" type="noConversion"/>
  </si>
  <si>
    <t xml:space="preserve">서울시 송파구 방이동 225 한양3차APT </t>
    <phoneticPr fontId="5" type="noConversion"/>
  </si>
  <si>
    <t xml:space="preserve">전라남도 진도군 의신면 돈지1길 </t>
    <phoneticPr fontId="5" type="noConversion"/>
  </si>
  <si>
    <t xml:space="preserve">전라남도 진도군 의신면 옥대리 </t>
    <phoneticPr fontId="5" type="noConversion"/>
  </si>
  <si>
    <t>전라남도 진도군 의신면 돈지리</t>
    <phoneticPr fontId="5" type="noConversion"/>
  </si>
  <si>
    <t xml:space="preserve">전라남도 목포시 중앙동 </t>
    <phoneticPr fontId="5" type="noConversion"/>
  </si>
  <si>
    <t xml:space="preserve">전라남도 진도군 의신면 옥대리 </t>
    <phoneticPr fontId="5" type="noConversion"/>
  </si>
  <si>
    <t xml:space="preserve">광주시 서구 진월동 </t>
    <phoneticPr fontId="5" type="noConversion"/>
  </si>
  <si>
    <t xml:space="preserve">제주도 북제주군 임월면 임월리 </t>
    <phoneticPr fontId="5" type="noConversion"/>
  </si>
  <si>
    <t xml:space="preserve">인천 연수구 연수동 </t>
    <phoneticPr fontId="5" type="noConversion"/>
  </si>
  <si>
    <t xml:space="preserve">진도군 의신면 만길리 </t>
    <phoneticPr fontId="5" type="noConversion"/>
  </si>
  <si>
    <t xml:space="preserve">진도군 의신면 옥대리 </t>
    <phoneticPr fontId="5" type="noConversion"/>
  </si>
  <si>
    <t xml:space="preserve">진도읍 교동리 </t>
    <phoneticPr fontId="5" type="noConversion"/>
  </si>
  <si>
    <t xml:space="preserve">전라남도 진도군 의시면 옥대리 </t>
    <phoneticPr fontId="5" type="noConversion"/>
  </si>
  <si>
    <t xml:space="preserve">서울시 도봉구 창동 </t>
    <phoneticPr fontId="5" type="noConversion"/>
  </si>
  <si>
    <t xml:space="preserve">전라남도 진도군 의신면 옥대길 </t>
    <phoneticPr fontId="5" type="noConversion"/>
  </si>
  <si>
    <t xml:space="preserve">전라남도 목포시 동명동 </t>
    <phoneticPr fontId="5" type="noConversion"/>
  </si>
  <si>
    <t xml:space="preserve">전라남도 진도군 진도읍 성내리 </t>
    <phoneticPr fontId="5" type="noConversion"/>
  </si>
  <si>
    <t xml:space="preserve">전라남도 진도군 진도읍 성내리 </t>
    <phoneticPr fontId="5" type="noConversion"/>
  </si>
  <si>
    <t xml:space="preserve">진도군 의신면 옥대리 </t>
    <phoneticPr fontId="5" type="noConversion"/>
  </si>
  <si>
    <t xml:space="preserve">경기도 고양시 일산동구 백성동 1330 
</t>
    <phoneticPr fontId="5" type="noConversion"/>
  </si>
  <si>
    <t>전라남도 진도군 의신면 만길리</t>
    <phoneticPr fontId="5" type="noConversion"/>
  </si>
  <si>
    <t xml:space="preserve">경기도 의왕시 포일동 </t>
    <phoneticPr fontId="5" type="noConversion"/>
  </si>
  <si>
    <t>전라남도 진도군 의신면 옥대길</t>
    <phoneticPr fontId="5" type="noConversion"/>
  </si>
  <si>
    <t xml:space="preserve">전라남도 진도군 의신면 금갑리 </t>
    <phoneticPr fontId="5" type="noConversion"/>
  </si>
  <si>
    <t xml:space="preserve">전라남도 진도군 의신면 중리길 </t>
    <phoneticPr fontId="5" type="noConversion"/>
  </si>
  <si>
    <t xml:space="preserve">전라남도 진도군 의신면 만길로 </t>
    <phoneticPr fontId="5" type="noConversion"/>
  </si>
  <si>
    <t xml:space="preserve">진도읍 성내리 </t>
    <phoneticPr fontId="5" type="noConversion"/>
  </si>
  <si>
    <t xml:space="preserve">전라남도 진도군 의신면 옥대길 </t>
    <phoneticPr fontId="5" type="noConversion"/>
  </si>
  <si>
    <t xml:space="preserve">전라남도 나주시 그린로 </t>
    <phoneticPr fontId="5" type="noConversion"/>
  </si>
  <si>
    <t xml:space="preserve">전라남도 진도군 의신면 창포길 </t>
    <phoneticPr fontId="5" type="noConversion"/>
  </si>
  <si>
    <t xml:space="preserve">인천광역시 남동구 호구포로 803, </t>
    <phoneticPr fontId="5" type="noConversion"/>
  </si>
  <si>
    <t xml:space="preserve">광주광역시 북구 연제동 1007 </t>
    <phoneticPr fontId="5" type="noConversion"/>
  </si>
  <si>
    <t xml:space="preserve">청용리 </t>
    <phoneticPr fontId="5" type="noConversion"/>
  </si>
  <si>
    <t xml:space="preserve">경기도 성남시 수정구 신흥동 </t>
    <phoneticPr fontId="5" type="noConversion"/>
  </si>
  <si>
    <t xml:space="preserve">광주광역시 서구 쌍촌동 155 </t>
    <phoneticPr fontId="5" type="noConversion"/>
  </si>
  <si>
    <t xml:space="preserve">전라남도 진도군 의신면 진도대로 </t>
    <phoneticPr fontId="5" type="noConversion"/>
  </si>
  <si>
    <t xml:space="preserve">전라남도 진도군 의신면 청용리 </t>
    <phoneticPr fontId="5" type="noConversion"/>
  </si>
  <si>
    <t xml:space="preserve">진도군 의신면 돈지리 </t>
    <phoneticPr fontId="5" type="noConversion"/>
  </si>
  <si>
    <t>옥대리</t>
    <phoneticPr fontId="5" type="noConversion"/>
  </si>
  <si>
    <t xml:space="preserve">서울시 강동구 둔촌동 주공아파트 </t>
    <phoneticPr fontId="5" type="noConversion"/>
  </si>
  <si>
    <t xml:space="preserve">진도군 의신면 만길리 </t>
    <phoneticPr fontId="5" type="noConversion"/>
  </si>
  <si>
    <t>전라남도 진도군 의신면 금갑리</t>
    <phoneticPr fontId="5" type="noConversion"/>
  </si>
  <si>
    <t xml:space="preserve">진도군 진도읍 성내리 </t>
    <phoneticPr fontId="5" type="noConversion"/>
  </si>
  <si>
    <t xml:space="preserve">진도읍 남동리 </t>
    <phoneticPr fontId="5" type="noConversion"/>
  </si>
  <si>
    <t xml:space="preserve">전라남도 진도군 의신면 수품길 </t>
    <phoneticPr fontId="5" type="noConversion"/>
  </si>
  <si>
    <t xml:space="preserve">돈지리 </t>
    <phoneticPr fontId="5" type="noConversion"/>
  </si>
  <si>
    <t xml:space="preserve">전라남도 진도군 의신면 도명길 </t>
    <phoneticPr fontId="5" type="noConversion"/>
  </si>
  <si>
    <t xml:space="preserve">전라남도 진도군 진도읍 교동리 </t>
    <phoneticPr fontId="5" type="noConversion"/>
  </si>
  <si>
    <t xml:space="preserve">전라남도 진도군 진도읍 교동리 </t>
    <phoneticPr fontId="5" type="noConversion"/>
  </si>
  <si>
    <t xml:space="preserve">전라남도 목포시 옥암로96번길 
</t>
    <phoneticPr fontId="5" type="noConversion"/>
  </si>
  <si>
    <t xml:space="preserve">전라남도 진도군 진도읍 남동리 
</t>
    <phoneticPr fontId="5" type="noConversion"/>
  </si>
  <si>
    <t xml:space="preserve">전라남도 목포시 대양동 
</t>
    <phoneticPr fontId="5" type="noConversion"/>
  </si>
  <si>
    <t xml:space="preserve">전라남도 진도군 진도읍 쌍정리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</si>
</sst>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);[Red]\(#,##0\)"/>
    <numFmt numFmtId="177" formatCode="_ * #,##0_ ;_ * \-#,##0_ ;_ * &quot;-&quot;_ ;_ @_ "/>
    <numFmt numFmtId="178" formatCode="_ * #,##0.00_ ;_ * \-#,##0.00_ ;_ * &quot;-&quot;??_ ;_ @_ "/>
    <numFmt numFmtId="179" formatCode="_(&quot;$&quot;* #,##0.00_);_(&quot;$&quot;* \(#,##0.00\);_(&quot;$&quot;* &quot;-&quot;??_);_(@_)"/>
    <numFmt numFmtId="180" formatCode="#,##0_ "/>
    <numFmt numFmtId="181" formatCode="0.00_ "/>
    <numFmt numFmtId="182" formatCode="_-[$€-2]* #,##0.00_-;\-[$€-2]* #,##0.00_-;_-[$€-2]* &quot;-&quot;??_-"/>
    <numFmt numFmtId="183" formatCode="mm&quot;월&quot;\ dd&quot;일&quot;"/>
    <numFmt numFmtId="184" formatCode="mmm&quot;-&quot;yy"/>
    <numFmt numFmtId="185" formatCode="&quot;₩&quot;\!\$#,##0_);[Red]&quot;₩&quot;\!\(&quot;₩&quot;\!\$#,##0&quot;₩&quot;\!\)"/>
    <numFmt numFmtId="186" formatCode="yy&quot;년&quot;&quot;₩&quot;\ mm&quot;월&quot;&quot;₩&quot;\ dd&quot;일&quot;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0.0"/>
    <numFmt numFmtId="189" formatCode=";;;"/>
    <numFmt numFmtId="190" formatCode="_-* #,##0.0_-;\-* #,##0.0_-;_-* &quot;-&quot;??_-;_-@_-"/>
    <numFmt numFmtId="191" formatCode="_-* #,##0_-;\-* #,##0_-;_-* &quot;-&quot;??_-;_-@_-"/>
    <numFmt numFmtId="192" formatCode="_(* #,##0_);_(* \(#,##0\);_(* &quot;-&quot;_);_(@_)"/>
    <numFmt numFmtId="193" formatCode="0.000"/>
    <numFmt numFmtId="194" formatCode="#,##0.000\ &quot;10공/㎥ &quot;"/>
    <numFmt numFmtId="195" formatCode="#,##0.00\ &quot;개 &quot;"/>
    <numFmt numFmtId="196" formatCode="#,###\ &quot;개&quot;"/>
    <numFmt numFmtId="197" formatCode="0.0_ "/>
    <numFmt numFmtId="198" formatCode="_-* #,##0.00_-;\-* #,##0.00_-;_-* &quot;-&quot;_-;_-@_-"/>
    <numFmt numFmtId="199" formatCode="0_ "/>
    <numFmt numFmtId="200" formatCode="_-* #,##0.000_-;\-* #,##0.000_-;_-* &quot;-&quot;_-;_-@_-"/>
    <numFmt numFmtId="201" formatCode="#,##0.000"/>
    <numFmt numFmtId="202" formatCode="#,##0.0\ &quot;개소 &quot;"/>
    <numFmt numFmtId="203" formatCode="General_)"/>
    <numFmt numFmtId="204" formatCode="#,###.00\ &quot;매 &quot;"/>
    <numFmt numFmtId="205" formatCode="#,##0.0000"/>
    <numFmt numFmtId="206" formatCode="#,##0.000_ "/>
    <numFmt numFmtId="207" formatCode="_ * #,##0_ ;_ * &quot;₩&quot;\!\-#,##0_ ;_ * &quot;-&quot;_ ;_ @_ "/>
    <numFmt numFmtId="208" formatCode="m&quot;/&quot;d"/>
    <numFmt numFmtId="209" formatCode="m&quot;월&quot;\ d&quot;일&quot;"/>
    <numFmt numFmtId="210" formatCode="0_);\(0\)"/>
    <numFmt numFmtId="211" formatCode="0.0%"/>
    <numFmt numFmtId="212" formatCode="@\ &quot;주임&quot;"/>
    <numFmt numFmtId="213" formatCode="0.0_);[Red]&quot;₩&quot;\!\(0.0&quot;₩&quot;\!\)"/>
    <numFmt numFmtId="214" formatCode="0.000_ "/>
    <numFmt numFmtId="215" formatCode="&quot;₩&quot;#,##0.00;[Red]&quot;₩&quot;&quot;₩&quot;&quot;₩&quot;&quot;₩&quot;&quot;₩&quot;&quot;₩&quot;&quot;₩&quot;\-#,##0.00"/>
    <numFmt numFmtId="216" formatCode="0.000\ "/>
    <numFmt numFmtId="217" formatCode="&quot;  &quot;@"/>
    <numFmt numFmtId="218" formatCode="&quot;     &quot;@"/>
    <numFmt numFmtId="219" formatCode="#,##0;&quot;-&quot;#,##0"/>
    <numFmt numFmtId="220" formatCode="_-* #,##0_-;&quot;₩&quot;\!\!\-* #,##0_-;_-* &quot;-&quot;_-;_-@_-"/>
    <numFmt numFmtId="221" formatCode="&quot;₩&quot;\!\(#,##0.000&quot;₩&quot;\!\)"/>
    <numFmt numFmtId="222" formatCode="###,###,###,###.0"/>
    <numFmt numFmtId="223" formatCode="_ &quot;₩&quot;* #,##0_ ;_ &quot;₩&quot;* &quot;₩&quot;&quot;₩&quot;\!\!\-#,##0_ ;_ &quot;₩&quot;* &quot;-&quot;_ ;_ @_ "/>
    <numFmt numFmtId="224" formatCode="\(#,##0.000\)"/>
    <numFmt numFmtId="225" formatCode="&quot;₩&quot;#,##0.00;\!\-&quot;₩&quot;#,##0.00"/>
    <numFmt numFmtId="226" formatCode="&quot;₩&quot;#,##0.00;[Red]&quot;₩&quot;\!\!\-&quot;₩&quot;#,##0.00"/>
    <numFmt numFmtId="227" formatCode="_-&quot;₩&quot;* #,##0.00_-;\!\-&quot;₩&quot;* #,##0.00_-;_-&quot;₩&quot;* &quot;-&quot;??_-;_-@_-"/>
    <numFmt numFmtId="228" formatCode="&quot;₩&quot;#,##0;[Red]&quot;₩&quot;&quot;₩&quot;\!\!\-&quot;₩&quot;#,##0"/>
    <numFmt numFmtId="229" formatCode="_-* #,##0.00_-;&quot;₩&quot;&quot;₩&quot;&quot;₩&quot;\!\!\!\-* #,##0.00_-;_-* &quot;-&quot;??_-;_-@_-"/>
    <numFmt numFmtId="230" formatCode="_ * #,##0_ ;_ * &quot;₩&quot;&quot;₩&quot;\!\!\-#,##0_ ;_ * &quot;-&quot;??_ ;_ @_ "/>
    <numFmt numFmtId="231" formatCode="&quot;₩&quot;#,##0;&quot;₩&quot;\!\-&quot;₩&quot;#,##0"/>
    <numFmt numFmtId="232" formatCode="&quot;₩&quot;#,##0.00;[Red]&quot;₩&quot;&quot;₩&quot;\!\!\-&quot;₩&quot;#,##0.00"/>
    <numFmt numFmtId="233" formatCode="#,##0.00_ "/>
    <numFmt numFmtId="234" formatCode="_ * #,##0_ ;_ * &quot;₩&quot;&quot;₩&quot;&quot;₩&quot;&quot;₩&quot;\-#,##0_ ;_ * &quot;-&quot;_ ;_ @_ "/>
    <numFmt numFmtId="235" formatCode="#,##0.0"/>
    <numFmt numFmtId="236" formatCode="_-&quot;S&quot;\ * #,##0.00_-;\-&quot;S&quot;\ * #,##0.00_-;_-&quot;S&quot;\ * &quot;-&quot;??_-;_-@_-"/>
    <numFmt numFmtId="237" formatCode="&quot;₩&quot;#,##0;&quot;₩&quot;\-#,##0"/>
    <numFmt numFmtId="238" formatCode="#,##0.00\ &quot;a &quot;"/>
    <numFmt numFmtId="239" formatCode="_-* #,##0.0000_-;\-* #,##0.0000_-;_-* &quot;-&quot;_-;_-@_-"/>
    <numFmt numFmtId="240" formatCode="_ * #,##0.00_ ;_ * &quot;₩&quot;\!\-#,##0.00_ ;_ * &quot;-&quot;??_ ;_ @_ "/>
    <numFmt numFmtId="241" formatCode="_ &quot;₩&quot;* #,##0_ ;_ &quot;₩&quot;* \-#,##0_ ;_ &quot;₩&quot;* &quot;-&quot;_ ;_ @_ "/>
    <numFmt numFmtId="242" formatCode="_ &quot;₩&quot;* #,##0.00_ ;_ &quot;₩&quot;* \-#,##0.00_ ;_ &quot;₩&quot;* &quot;-&quot;??_ ;_ @_ "/>
    <numFmt numFmtId="243" formatCode="0\ &quot;KW&quot;"/>
    <numFmt numFmtId="244" formatCode="#,##0.000_);&quot;₩&quot;\!\(#,##0.000&quot;₩&quot;\!\)"/>
    <numFmt numFmtId="245" formatCode="#,##0.00&quot;?_);[Red]\(#,##0.00&quot;&quot;?&quot;&quot;₩&quot;\!\)"/>
    <numFmt numFmtId="246" formatCode="&quot;₩&quot;#\!\,##0;&quot;₩&quot;\!\-&quot;₩&quot;#\!\,##0"/>
    <numFmt numFmtId="247" formatCode="_-* #,##0.0_-;&quot;₩&quot;\!\-* #,##0.0_-;_-* &quot;-&quot;??_-;_-@_-"/>
    <numFmt numFmtId="248" formatCode="#,##0.0;[Red]&quot;₩&quot;\!\(#,##0.0&quot;₩&quot;\!\)"/>
    <numFmt numFmtId="249" formatCode="#,##0.000\ &quot;EA &quot;"/>
    <numFmt numFmtId="250" formatCode="#,##0.000\ &quot;㎏ &quot;"/>
    <numFmt numFmtId="251" formatCode="#,##0.00\ &quot;ℓ &quot;"/>
    <numFmt numFmtId="252" formatCode="yyyy&quot;년&quot;\ m&quot;월&quot;\ d&quot;일&quot;"/>
    <numFmt numFmtId="253" formatCode="0.00000"/>
    <numFmt numFmtId="254" formatCode="#,##0.000\ &quot;m  &quot;"/>
    <numFmt numFmtId="255" formatCode="&quot;₩&quot;#,##0.00"/>
    <numFmt numFmtId="256" formatCode="&quot;₩&quot;#,##0"/>
    <numFmt numFmtId="257" formatCode="0.00000_ "/>
    <numFmt numFmtId="258" formatCode="#,##0.000\ &quot;㎡ &quot;"/>
    <numFmt numFmtId="259" formatCode="#,##0.000\ &quot;㎥ &quot;"/>
    <numFmt numFmtId="260" formatCode="&quot;Fr.&quot;\ #,##0;[Red]&quot;Fr.&quot;\ \-#,##0"/>
    <numFmt numFmtId="261" formatCode="&quot;Fr.&quot;\ #,##0.00;[Red]&quot;Fr.&quot;\ \-#,##0.00"/>
    <numFmt numFmtId="262" formatCode="&quot;SFr.&quot;#,##0;[Red]&quot;SFr.&quot;&quot;₩&quot;\!\-#,##0"/>
    <numFmt numFmtId="263" formatCode="#,##0.0000_);\(#,##0.0000\)"/>
    <numFmt numFmtId="264" formatCode="&quot;₩&quot;#,##0;&quot;₩&quot;&quot;₩&quot;\-#,##0"/>
    <numFmt numFmtId="265" formatCode="#."/>
    <numFmt numFmtId="266" formatCode="#,##0.000\ &quot;ton &quot;"/>
    <numFmt numFmtId="267" formatCode="0.00000000000"/>
    <numFmt numFmtId="268" formatCode="#,###&quot;(원) ≒&quot;"/>
    <numFmt numFmtId="269" formatCode="#,###&quot;원&quot;"/>
    <numFmt numFmtId="270" formatCode="#,##0.0_);[Red]\(#,##0.0\)"/>
  </numFmts>
  <fonts count="74"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0"/>
      <name val="Times New Roman"/>
      <family val="1"/>
    </font>
    <font>
      <sz val="8"/>
      <name val="돋움"/>
      <family val="3"/>
      <charset val="129"/>
    </font>
    <font>
      <b/>
      <sz val="16"/>
      <name val="굴림"/>
      <family val="3"/>
      <charset val="129"/>
    </font>
    <font>
      <sz val="9"/>
      <name val="굴림"/>
      <family val="3"/>
      <charset val="129"/>
    </font>
    <font>
      <sz val="10"/>
      <name val="Arial"/>
      <family val="2"/>
    </font>
    <font>
      <sz val="11"/>
      <name val="바탕체"/>
      <family val="1"/>
      <charset val="129"/>
    </font>
    <font>
      <sz val="8"/>
      <name val="바탕체"/>
      <family val="1"/>
      <charset val="129"/>
    </font>
    <font>
      <sz val="10"/>
      <name val="MS Sans Serif"/>
      <family val="2"/>
    </font>
    <font>
      <sz val="10"/>
      <name val="돋움체"/>
      <family val="3"/>
      <charset val="129"/>
    </font>
    <font>
      <sz val="10"/>
      <name val="바탕체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0"/>
      <name val="Courier New"/>
      <family val="3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9"/>
      <name val="Arial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2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b/>
      <sz val="18"/>
      <name val="(한)신중명조"/>
      <family val="1"/>
      <charset val="129"/>
    </font>
    <font>
      <sz val="11"/>
      <name val="뼻뮝"/>
      <family val="3"/>
      <charset val="129"/>
    </font>
    <font>
      <sz val="9"/>
      <name val="바탕체"/>
      <family val="1"/>
      <charset val="129"/>
    </font>
    <font>
      <sz val="10"/>
      <name val="바탕"/>
      <family val="1"/>
      <charset val="129"/>
    </font>
    <font>
      <sz val="9"/>
      <name val="굴림체"/>
      <family val="3"/>
      <charset val="129"/>
    </font>
    <font>
      <sz val="10"/>
      <color indexed="8"/>
      <name val="맑은 고딕"/>
      <family val="3"/>
      <charset val="129"/>
    </font>
    <font>
      <sz val="10"/>
      <name val="명조"/>
      <family val="3"/>
      <charset val="129"/>
    </font>
    <font>
      <u/>
      <sz val="12"/>
      <color indexed="36"/>
      <name val="굴림체"/>
      <family val="3"/>
      <charset val="129"/>
    </font>
    <font>
      <sz val="10"/>
      <name val="궁서(English)"/>
      <family val="3"/>
      <charset val="129"/>
    </font>
    <font>
      <sz val="10"/>
      <color indexed="8"/>
      <name val="굴림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b/>
      <sz val="11"/>
      <name val="돋움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9"/>
      <color indexed="8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굴림"/>
      <family val="3"/>
      <charset val="129"/>
    </font>
    <font>
      <sz val="8.5"/>
      <name val="굴림"/>
      <family val="3"/>
      <charset val="129"/>
    </font>
    <font>
      <b/>
      <sz val="24"/>
      <name val="돋움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3"/>
      <charset val="129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indexed="8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139">
    <xf numFmtId="0" fontId="0" fillId="0" borderId="0"/>
    <xf numFmtId="178" fontId="4" fillId="0" borderId="0" applyFont="0" applyFill="0" applyBorder="0" applyAlignment="0" applyProtection="0"/>
    <xf numFmtId="184" fontId="2" fillId="0" borderId="0" applyFill="0" applyBorder="0" applyProtection="0"/>
    <xf numFmtId="24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86" fontId="12" fillId="0" borderId="0" applyNumberFormat="0" applyFont="0" applyFill="0" applyBorder="0" applyAlignment="0" applyProtection="0"/>
    <xf numFmtId="187" fontId="11" fillId="0" borderId="0" applyNumberFormat="0" applyFont="0" applyFill="0" applyBorder="0" applyAlignment="0" applyProtection="0"/>
    <xf numFmtId="186" fontId="12" fillId="0" borderId="0" applyNumberFormat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87" fontId="11" fillId="0" borderId="0" applyNumberFormat="0" applyFont="0" applyFill="0" applyBorder="0" applyAlignment="0" applyProtection="0"/>
    <xf numFmtId="185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40" fontId="11" fillId="0" borderId="0" applyFont="0" applyFill="0" applyBorder="0" applyAlignment="0" applyProtection="0"/>
    <xf numFmtId="188" fontId="2" fillId="0" borderId="0" applyFont="0" applyFill="0" applyBorder="0" applyAlignment="0" applyProtection="0">
      <alignment vertical="center"/>
    </xf>
    <xf numFmtId="40" fontId="1" fillId="0" borderId="1"/>
    <xf numFmtId="40" fontId="11" fillId="0" borderId="0" applyFont="0" applyFill="0" applyBorder="0" applyAlignment="0" applyProtection="0"/>
    <xf numFmtId="189" fontId="13" fillId="0" borderId="2">
      <alignment vertical="center"/>
    </xf>
    <xf numFmtId="0" fontId="1" fillId="0" borderId="0"/>
    <xf numFmtId="0" fontId="1" fillId="0" borderId="0"/>
    <xf numFmtId="0" fontId="8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Font="0" applyFill="0" applyBorder="0" applyAlignment="0" applyProtection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5" fillId="0" borderId="0"/>
    <xf numFmtId="183" fontId="2" fillId="0" borderId="0" applyFont="0" applyFill="0" applyBorder="0" applyProtection="0">
      <alignment vertical="center"/>
    </xf>
    <xf numFmtId="190" fontId="2" fillId="0" borderId="0">
      <alignment vertical="center"/>
    </xf>
    <xf numFmtId="191" fontId="2" fillId="0" borderId="0" applyFont="0" applyFill="0" applyBorder="0" applyAlignment="0" applyProtection="0">
      <alignment vertical="center"/>
    </xf>
    <xf numFmtId="3" fontId="16" fillId="0" borderId="3">
      <alignment horizontal="right" vertical="center"/>
    </xf>
    <xf numFmtId="3" fontId="16" fillId="0" borderId="3">
      <alignment horizontal="right" vertical="center"/>
    </xf>
    <xf numFmtId="3" fontId="16" fillId="0" borderId="3">
      <alignment horizontal="right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192" fontId="1" fillId="0" borderId="0">
      <alignment horizontal="center" vertical="center"/>
    </xf>
    <xf numFmtId="193" fontId="18" fillId="0" borderId="0">
      <alignment horizontal="center" vertical="center"/>
    </xf>
    <xf numFmtId="194" fontId="13" fillId="0" borderId="4" applyBorder="0">
      <alignment vertical="center" wrapText="1"/>
    </xf>
    <xf numFmtId="2" fontId="16" fillId="0" borderId="3">
      <alignment horizontal="right" vertical="center"/>
    </xf>
    <xf numFmtId="0" fontId="1" fillId="0" borderId="5">
      <alignment horizontal="center"/>
    </xf>
    <xf numFmtId="178" fontId="19" fillId="0" borderId="0" applyFont="0" applyFill="0" applyBorder="0" applyAlignment="0" applyProtection="0"/>
    <xf numFmtId="40" fontId="11" fillId="0" borderId="0" applyFont="0" applyFill="0" applyBorder="0" applyAlignment="0" applyProtection="0"/>
    <xf numFmtId="9" fontId="1" fillId="0" borderId="0">
      <protection locked="0"/>
    </xf>
    <xf numFmtId="0" fontId="1" fillId="0" borderId="0"/>
    <xf numFmtId="178" fontId="4" fillId="0" borderId="0" applyFont="0" applyFill="0" applyBorder="0" applyAlignment="0" applyProtection="0"/>
    <xf numFmtId="238" fontId="13" fillId="0" borderId="2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240" fontId="2" fillId="0" borderId="2">
      <alignment vertical="center"/>
    </xf>
    <xf numFmtId="0" fontId="13" fillId="0" borderId="2">
      <alignment vertical="center"/>
    </xf>
    <xf numFmtId="238" fontId="13" fillId="0" borderId="2">
      <alignment vertical="center"/>
    </xf>
    <xf numFmtId="238" fontId="13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239" fontId="2" fillId="0" borderId="2">
      <alignment vertical="center"/>
    </xf>
    <xf numFmtId="0" fontId="13" fillId="0" borderId="2">
      <alignment vertical="center"/>
    </xf>
    <xf numFmtId="238" fontId="13" fillId="0" borderId="2">
      <alignment vertical="center"/>
    </xf>
    <xf numFmtId="241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7" fillId="0" borderId="0" applyFont="0" applyFill="0" applyBorder="0" applyAlignment="0" applyProtection="0"/>
    <xf numFmtId="242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1" fillId="0" borderId="0"/>
    <xf numFmtId="242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40" fillId="0" borderId="0" applyNumberFormat="0" applyFill="0" applyBorder="0" applyAlignment="0" applyProtection="0"/>
    <xf numFmtId="178" fontId="8" fillId="0" borderId="0" applyFont="0" applyFill="0" applyBorder="0" applyAlignment="0" applyProtection="0"/>
    <xf numFmtId="0" fontId="37" fillId="0" borderId="0"/>
    <xf numFmtId="37" fontId="38" fillId="0" borderId="0" applyFill="0"/>
    <xf numFmtId="0" fontId="41" fillId="0" borderId="0"/>
    <xf numFmtId="243" fontId="2" fillId="0" borderId="0" applyFill="0" applyBorder="0" applyAlignment="0"/>
    <xf numFmtId="0" fontId="42" fillId="0" borderId="0"/>
    <xf numFmtId="233" fontId="2" fillId="0" borderId="0">
      <protection locked="0"/>
    </xf>
    <xf numFmtId="192" fontId="43" fillId="0" borderId="0" applyFont="0" applyFill="0" applyBorder="0" applyAlignment="0" applyProtection="0"/>
    <xf numFmtId="244" fontId="2" fillId="0" borderId="0"/>
    <xf numFmtId="240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0" fontId="44" fillId="0" borderId="0" applyNumberFormat="0" applyAlignment="0">
      <alignment horizontal="left"/>
    </xf>
    <xf numFmtId="0" fontId="14" fillId="0" borderId="0" applyFont="0" applyFill="0" applyBorder="0" applyAlignment="0" applyProtection="0"/>
    <xf numFmtId="233" fontId="2" fillId="0" borderId="0">
      <protection locked="0"/>
    </xf>
    <xf numFmtId="0" fontId="43" fillId="0" borderId="0" applyFont="0" applyFill="0" applyBorder="0" applyAlignment="0" applyProtection="0"/>
    <xf numFmtId="0" fontId="2" fillId="0" borderId="0" applyFont="0" applyFill="0" applyBorder="0" applyAlignment="0" applyProtection="0"/>
    <xf numFmtId="245" fontId="2" fillId="0" borderId="0" applyFont="0" applyFill="0" applyBorder="0" applyAlignment="0" applyProtection="0"/>
    <xf numFmtId="246" fontId="8" fillId="0" borderId="0" applyFont="0" applyFill="0" applyBorder="0" applyAlignment="0" applyProtection="0"/>
    <xf numFmtId="247" fontId="2" fillId="0" borderId="0"/>
    <xf numFmtId="233" fontId="2" fillId="0" borderId="0">
      <protection locked="0"/>
    </xf>
    <xf numFmtId="0" fontId="11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248" fontId="2" fillId="0" borderId="0"/>
    <xf numFmtId="249" fontId="13" fillId="0" borderId="2">
      <alignment vertical="center"/>
    </xf>
    <xf numFmtId="0" fontId="45" fillId="0" borderId="0" applyNumberFormat="0" applyAlignment="0">
      <alignment horizontal="left"/>
    </xf>
    <xf numFmtId="182" fontId="3" fillId="0" borderId="0" applyFont="0" applyFill="0" applyBorder="0" applyAlignment="0" applyProtection="0"/>
    <xf numFmtId="0" fontId="46" fillId="0" borderId="0">
      <protection locked="0"/>
    </xf>
    <xf numFmtId="0" fontId="46" fillId="0" borderId="0">
      <protection locked="0"/>
    </xf>
    <xf numFmtId="0" fontId="47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7" fillId="0" borderId="0">
      <protection locked="0"/>
    </xf>
    <xf numFmtId="233" fontId="2" fillId="0" borderId="0">
      <protection locked="0"/>
    </xf>
    <xf numFmtId="0" fontId="11" fillId="0" borderId="0" applyFont="0" applyFill="0" applyBorder="0" applyAlignment="0" applyProtection="0"/>
    <xf numFmtId="38" fontId="48" fillId="2" borderId="0" applyNumberFormat="0" applyBorder="0" applyAlignment="0" applyProtection="0"/>
    <xf numFmtId="3" fontId="13" fillId="0" borderId="6">
      <alignment horizontal="right" vertical="center"/>
    </xf>
    <xf numFmtId="4" fontId="13" fillId="0" borderId="6">
      <alignment horizontal="right" vertical="center"/>
    </xf>
    <xf numFmtId="0" fontId="49" fillId="0" borderId="0">
      <alignment horizontal="left"/>
    </xf>
    <xf numFmtId="0" fontId="50" fillId="0" borderId="7" applyNumberFormat="0" applyAlignment="0" applyProtection="0">
      <alignment horizontal="left" vertical="center"/>
    </xf>
    <xf numFmtId="0" fontId="50" fillId="0" borderId="8">
      <alignment horizontal="left" vertical="center"/>
    </xf>
    <xf numFmtId="0" fontId="51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233" fontId="2" fillId="0" borderId="0">
      <protection locked="0"/>
    </xf>
    <xf numFmtId="233" fontId="2" fillId="0" borderId="0">
      <protection locked="0"/>
    </xf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10" fontId="48" fillId="3" borderId="2" applyNumberFormat="0" applyBorder="0" applyAlignment="0" applyProtection="0"/>
    <xf numFmtId="250" fontId="13" fillId="0" borderId="2">
      <alignment vertical="center"/>
    </xf>
    <xf numFmtId="251" fontId="13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05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253" fontId="2" fillId="0" borderId="2">
      <alignment vertical="center"/>
    </xf>
    <xf numFmtId="0" fontId="13" fillId="0" borderId="2">
      <alignment vertical="center"/>
    </xf>
    <xf numFmtId="251" fontId="13" fillId="0" borderId="2">
      <alignment vertical="center"/>
    </xf>
    <xf numFmtId="251" fontId="13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252" fontId="2" fillId="0" borderId="2">
      <alignment vertical="center"/>
    </xf>
    <xf numFmtId="0" fontId="13" fillId="0" borderId="2">
      <alignment vertical="center"/>
    </xf>
    <xf numFmtId="251" fontId="13" fillId="0" borderId="2">
      <alignment vertical="center"/>
    </xf>
    <xf numFmtId="254" fontId="13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6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257" fontId="2" fillId="0" borderId="2">
      <alignment horizontal="right" vertical="center"/>
    </xf>
    <xf numFmtId="0" fontId="13" fillId="0" borderId="2">
      <alignment horizontal="right" vertical="center"/>
    </xf>
    <xf numFmtId="254" fontId="13" fillId="0" borderId="2">
      <alignment horizontal="right" vertical="center"/>
    </xf>
    <xf numFmtId="254" fontId="13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5" fontId="2" fillId="0" borderId="2">
      <alignment horizontal="right" vertical="center"/>
    </xf>
    <xf numFmtId="254" fontId="13" fillId="0" borderId="2">
      <alignment horizontal="right" vertical="center"/>
    </xf>
    <xf numFmtId="254" fontId="13" fillId="0" borderId="2">
      <alignment horizontal="right" vertical="center"/>
    </xf>
    <xf numFmtId="0" fontId="13" fillId="0" borderId="2">
      <alignment horizontal="right" vertical="center"/>
    </xf>
    <xf numFmtId="254" fontId="13" fillId="0" borderId="2">
      <alignment horizontal="right" vertical="center"/>
    </xf>
    <xf numFmtId="258" fontId="13" fillId="0" borderId="2">
      <alignment vertical="center"/>
    </xf>
    <xf numFmtId="259" fontId="13" fillId="0" borderId="2">
      <alignment vertical="center"/>
    </xf>
    <xf numFmtId="178" fontId="12" fillId="0" borderId="0">
      <alignment horizontal="left"/>
    </xf>
    <xf numFmtId="38" fontId="11" fillId="0" borderId="0" applyFont="0" applyFill="0" applyBorder="0" applyAlignment="0" applyProtection="0"/>
    <xf numFmtId="40" fontId="11" fillId="0" borderId="0" applyFont="0" applyFill="0" applyBorder="0" applyAlignment="0" applyProtection="0"/>
    <xf numFmtId="0" fontId="54" fillId="0" borderId="9"/>
    <xf numFmtId="260" fontId="11" fillId="0" borderId="0" applyFont="0" applyFill="0" applyBorder="0" applyAlignment="0" applyProtection="0"/>
    <xf numFmtId="261" fontId="11" fillId="0" borderId="0" applyFont="0" applyFill="0" applyBorder="0" applyAlignment="0" applyProtection="0"/>
    <xf numFmtId="178" fontId="8" fillId="0" borderId="0" applyFont="0" applyFill="0" applyBorder="0" applyAlignment="0" applyProtection="0"/>
    <xf numFmtId="37" fontId="55" fillId="0" borderId="0"/>
    <xf numFmtId="262" fontId="2" fillId="0" borderId="0"/>
    <xf numFmtId="0" fontId="1" fillId="0" borderId="0"/>
    <xf numFmtId="0" fontId="8" fillId="0" borderId="0"/>
    <xf numFmtId="0" fontId="8" fillId="0" borderId="0" applyFont="0" applyFill="0" applyBorder="0" applyAlignment="0" applyProtection="0"/>
    <xf numFmtId="40" fontId="11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33" fontId="2" fillId="0" borderId="0">
      <protection locked="0"/>
    </xf>
    <xf numFmtId="10" fontId="8" fillId="0" borderId="0" applyFont="0" applyFill="0" applyBorder="0" applyAlignment="0" applyProtection="0"/>
    <xf numFmtId="263" fontId="1" fillId="0" borderId="0">
      <protection locked="0"/>
    </xf>
    <xf numFmtId="178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30" fontId="56" fillId="0" borderId="0" applyNumberFormat="0" applyFill="0" applyBorder="0" applyAlignment="0" applyProtection="0">
      <alignment horizontal="left"/>
    </xf>
    <xf numFmtId="264" fontId="2" fillId="0" borderId="0" applyFont="0" applyFill="0" applyBorder="0" applyAlignment="0" applyProtection="0"/>
    <xf numFmtId="178" fontId="8" fillId="0" borderId="0" applyFont="0" applyFill="0" applyBorder="0" applyAlignment="0" applyProtection="0"/>
    <xf numFmtId="0" fontId="8" fillId="4" borderId="0"/>
    <xf numFmtId="0" fontId="54" fillId="0" borderId="0"/>
    <xf numFmtId="40" fontId="57" fillId="0" borderId="0" applyBorder="0">
      <alignment horizontal="right"/>
    </xf>
    <xf numFmtId="40" fontId="11" fillId="0" borderId="0" applyFont="0" applyFill="0" applyBorder="0" applyAlignment="0" applyProtection="0"/>
    <xf numFmtId="265" fontId="12" fillId="0" borderId="0">
      <alignment horizontal="center"/>
    </xf>
    <xf numFmtId="0" fontId="58" fillId="2" borderId="0">
      <alignment horizontal="centerContinuous"/>
    </xf>
    <xf numFmtId="0" fontId="59" fillId="0" borderId="0" applyFill="0" applyBorder="0" applyProtection="0">
      <alignment horizontal="centerContinuous" vertical="center"/>
    </xf>
    <xf numFmtId="0" fontId="60" fillId="5" borderId="0" applyFill="0" applyBorder="0" applyProtection="0">
      <alignment horizontal="center" vertical="center"/>
    </xf>
    <xf numFmtId="49" fontId="29" fillId="0" borderId="0" applyBorder="0">
      <alignment horizontal="right"/>
    </xf>
    <xf numFmtId="266" fontId="13" fillId="0" borderId="2">
      <alignment vertical="center"/>
    </xf>
    <xf numFmtId="233" fontId="2" fillId="0" borderId="10">
      <protection locked="0"/>
    </xf>
    <xf numFmtId="0" fontId="10" fillId="0" borderId="5">
      <alignment horizontal="left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49" fontId="13" fillId="0" borderId="2">
      <alignment horizontal="center" vertical="center"/>
    </xf>
    <xf numFmtId="195" fontId="13" fillId="0" borderId="2">
      <alignment vertical="center"/>
    </xf>
    <xf numFmtId="196" fontId="13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8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199" fontId="2" fillId="0" borderId="2">
      <alignment vertical="center"/>
    </xf>
    <xf numFmtId="0" fontId="13" fillId="0" borderId="2">
      <alignment vertical="center"/>
    </xf>
    <xf numFmtId="196" fontId="13" fillId="0" borderId="2">
      <alignment vertical="center"/>
    </xf>
    <xf numFmtId="196" fontId="13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197" fontId="2" fillId="0" borderId="2">
      <alignment vertical="center"/>
    </xf>
    <xf numFmtId="0" fontId="13" fillId="0" borderId="2">
      <alignment vertical="center"/>
    </xf>
    <xf numFmtId="196" fontId="13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201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179" fontId="2" fillId="0" borderId="2">
      <alignment vertical="center"/>
    </xf>
    <xf numFmtId="0" fontId="13" fillId="0" borderId="2">
      <alignment vertical="center"/>
    </xf>
    <xf numFmtId="195" fontId="13" fillId="0" borderId="2">
      <alignment vertical="center"/>
    </xf>
    <xf numFmtId="195" fontId="13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200" fontId="2" fillId="0" borderId="2">
      <alignment vertical="center"/>
    </xf>
    <xf numFmtId="0" fontId="13" fillId="0" borderId="2">
      <alignment vertical="center"/>
    </xf>
    <xf numFmtId="195" fontId="13" fillId="0" borderId="2">
      <alignment vertical="center"/>
    </xf>
    <xf numFmtId="202" fontId="13" fillId="0" borderId="2">
      <alignment vertical="center"/>
    </xf>
    <xf numFmtId="2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/>
    <xf numFmtId="203" fontId="24" fillId="0" borderId="0"/>
    <xf numFmtId="203" fontId="24" fillId="0" borderId="0"/>
    <xf numFmtId="203" fontId="24" fillId="0" borderId="0"/>
    <xf numFmtId="203" fontId="24" fillId="0" borderId="0"/>
    <xf numFmtId="203" fontId="24" fillId="0" borderId="0"/>
    <xf numFmtId="203" fontId="24" fillId="0" borderId="0"/>
    <xf numFmtId="203" fontId="24" fillId="0" borderId="0"/>
    <xf numFmtId="203" fontId="24" fillId="0" borderId="0"/>
    <xf numFmtId="203" fontId="24" fillId="0" borderId="0"/>
    <xf numFmtId="203" fontId="24" fillId="0" borderId="0"/>
    <xf numFmtId="203" fontId="24" fillId="0" borderId="0"/>
    <xf numFmtId="0" fontId="20" fillId="0" borderId="0" applyFont="0" applyFill="0" applyBorder="0" applyAlignment="0" applyProtection="0"/>
    <xf numFmtId="49" fontId="2" fillId="0" borderId="0" applyFont="0" applyFill="0" applyBorder="0" applyAlignment="0" applyProtection="0"/>
    <xf numFmtId="3" fontId="11" fillId="0" borderId="11">
      <alignment horizontal="center"/>
    </xf>
    <xf numFmtId="0" fontId="20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40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204" fontId="13" fillId="0" borderId="0">
      <alignment vertical="center"/>
    </xf>
    <xf numFmtId="204" fontId="13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0" fontId="13" fillId="0" borderId="0">
      <alignment vertical="center"/>
    </xf>
    <xf numFmtId="204" fontId="13" fillId="0" borderId="0">
      <alignment vertical="center"/>
    </xf>
    <xf numFmtId="204" fontId="13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0" fontId="13" fillId="0" borderId="0">
      <alignment vertical="center"/>
    </xf>
    <xf numFmtId="204" fontId="13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6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207" fontId="2" fillId="0" borderId="0">
      <alignment vertical="center"/>
    </xf>
    <xf numFmtId="0" fontId="13" fillId="0" borderId="0">
      <alignment vertical="center"/>
    </xf>
    <xf numFmtId="204" fontId="13" fillId="0" borderId="0">
      <alignment vertical="center"/>
    </xf>
    <xf numFmtId="204" fontId="13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0" fontId="13" fillId="0" borderId="0">
      <alignment vertical="center"/>
    </xf>
    <xf numFmtId="204" fontId="13" fillId="0" borderId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4" fontId="27" fillId="0" borderId="12" applyFont="0" applyBorder="0" applyAlignment="0">
      <alignment vertical="center"/>
    </xf>
    <xf numFmtId="0" fontId="12" fillId="0" borderId="0" applyNumberFormat="0" applyFont="0" applyFill="0" applyBorder="0" applyProtection="0">
      <alignment horizontal="distributed" vertical="center" justifyLastLine="1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8" fontId="2" fillId="0" borderId="0" applyFont="0" applyFill="0" applyBorder="0" applyProtection="0">
      <alignment horizontal="center" vertical="center"/>
    </xf>
    <xf numFmtId="209" fontId="2" fillId="0" borderId="0" applyFont="0" applyFill="0" applyBorder="0" applyProtection="0">
      <alignment horizontal="center" vertical="center"/>
    </xf>
    <xf numFmtId="9" fontId="17" fillId="5" borderId="0" applyFill="0" applyBorder="0" applyProtection="0">
      <alignment horizontal="right"/>
    </xf>
    <xf numFmtId="10" fontId="17" fillId="0" borderId="0" applyFill="0" applyBorder="0" applyProtection="0">
      <alignment horizontal="right"/>
    </xf>
    <xf numFmtId="9" fontId="2" fillId="0" borderId="0" applyFont="0" applyFill="0" applyBorder="0" applyAlignment="0" applyProtection="0"/>
    <xf numFmtId="210" fontId="2" fillId="0" borderId="0" applyFont="0" applyFill="0" applyBorder="0" applyAlignment="0" applyProtection="0"/>
    <xf numFmtId="211" fontId="12" fillId="0" borderId="0" applyFont="0" applyFill="0" applyBorder="0" applyAlignment="0" applyProtection="0"/>
    <xf numFmtId="0" fontId="28" fillId="0" borderId="0"/>
    <xf numFmtId="212" fontId="2" fillId="0" borderId="13" applyBorder="0"/>
    <xf numFmtId="199" fontId="29" fillId="0" borderId="0" applyNumberFormat="0" applyFont="0" applyFill="0" applyBorder="0" applyProtection="0">
      <alignment horizontal="centerContinuous" vertical="center"/>
    </xf>
    <xf numFmtId="0" fontId="29" fillId="0" borderId="0" applyNumberFormat="0" applyFont="0" applyFill="0" applyBorder="0" applyProtection="0">
      <alignment horizontal="centerContinuous" vertical="center"/>
    </xf>
    <xf numFmtId="199" fontId="29" fillId="0" borderId="0" applyNumberFormat="0" applyFont="0" applyFill="0" applyBorder="0" applyProtection="0">
      <alignment horizontal="centerContinuous"/>
    </xf>
    <xf numFmtId="0" fontId="29" fillId="0" borderId="0" applyNumberFormat="0" applyFont="0" applyFill="0" applyBorder="0" applyProtection="0">
      <alignment horizontal="centerContinuous" vertical="center"/>
    </xf>
    <xf numFmtId="0" fontId="12" fillId="0" borderId="0" applyNumberFormat="0" applyFont="0" applyFill="0" applyBorder="0" applyProtection="0">
      <alignment horizontal="centerContinuous" vertical="center"/>
    </xf>
    <xf numFmtId="199" fontId="29" fillId="0" borderId="0" applyNumberFormat="0" applyFont="0" applyFill="0" applyBorder="0" applyProtection="0">
      <alignment horizontal="centerContinuous" vertical="center"/>
    </xf>
    <xf numFmtId="180" fontId="30" fillId="0" borderId="14">
      <alignment vertical="center"/>
    </xf>
    <xf numFmtId="213" fontId="14" fillId="0" borderId="0">
      <alignment horizontal="center" vertical="center"/>
      <protection locked="0"/>
    </xf>
    <xf numFmtId="199" fontId="31" fillId="0" borderId="15" applyFont="0" applyFill="0" applyBorder="0" applyAlignment="0" applyProtection="0">
      <alignment vertical="center"/>
    </xf>
    <xf numFmtId="214" fontId="31" fillId="0" borderId="15" applyFont="0" applyFill="0" applyBorder="0" applyAlignment="0" applyProtection="0">
      <alignment vertical="center"/>
    </xf>
    <xf numFmtId="0" fontId="3" fillId="0" borderId="0"/>
    <xf numFmtId="1" fontId="29" fillId="0" borderId="0" applyFont="0" applyFill="0" applyBorder="0" applyProtection="0">
      <alignment horizontal="centerContinuous" vertical="center"/>
    </xf>
    <xf numFmtId="215" fontId="1" fillId="0" borderId="0">
      <alignment vertical="center"/>
    </xf>
    <xf numFmtId="199" fontId="29" fillId="0" borderId="0" applyFont="0" applyFill="0" applyBorder="0" applyProtection="0">
      <alignment horizontal="centerContinuous" vertical="center"/>
    </xf>
    <xf numFmtId="0" fontId="29" fillId="0" borderId="0" applyFont="0" applyFill="0" applyBorder="0" applyProtection="0">
      <alignment horizontal="centerContinuous" vertical="center"/>
    </xf>
    <xf numFmtId="193" fontId="29" fillId="0" borderId="0" applyFont="0" applyFill="0" applyBorder="0" applyProtection="0">
      <alignment horizontal="centerContinuous" vertical="center"/>
    </xf>
    <xf numFmtId="216" fontId="29" fillId="0" borderId="14" applyFont="0" applyFill="0" applyBorder="0" applyProtection="0">
      <alignment horizontal="right" vertical="center"/>
      <protection locked="0"/>
    </xf>
    <xf numFmtId="216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0" fontId="8" fillId="0" borderId="0"/>
    <xf numFmtId="0" fontId="33" fillId="0" borderId="16"/>
    <xf numFmtId="0" fontId="34" fillId="0" borderId="0" applyNumberFormat="0" applyFill="0" applyBorder="0" applyAlignment="0" applyProtection="0">
      <alignment vertical="top"/>
      <protection locked="0"/>
    </xf>
    <xf numFmtId="0" fontId="13" fillId="0" borderId="17">
      <alignment vertical="center"/>
    </xf>
    <xf numFmtId="217" fontId="13" fillId="0" borderId="2" applyBorder="0">
      <alignment vertical="center"/>
    </xf>
    <xf numFmtId="218" fontId="13" fillId="0" borderId="2" applyBorder="0">
      <alignment horizontal="left" vertical="center"/>
    </xf>
    <xf numFmtId="219" fontId="35" fillId="0" borderId="0" applyFont="0" applyFill="0" applyBorder="0" applyAlignment="0" applyProtection="0"/>
    <xf numFmtId="220" fontId="3" fillId="0" borderId="0" applyFont="0" applyFill="0" applyBorder="0" applyAlignment="0" applyProtection="0"/>
    <xf numFmtId="221" fontId="1" fillId="0" borderId="0" applyFont="0" applyFill="0" applyBorder="0" applyAlignment="0" applyProtection="0"/>
    <xf numFmtId="220" fontId="3" fillId="0" borderId="0" applyFont="0" applyFill="0" applyBorder="0" applyAlignment="0" applyProtection="0"/>
    <xf numFmtId="222" fontId="2" fillId="0" borderId="0" applyFont="0" applyFill="0" applyBorder="0" applyAlignment="0" applyProtection="0"/>
    <xf numFmtId="221" fontId="1" fillId="0" borderId="0" applyFont="0" applyFill="0" applyBorder="0" applyAlignment="0" applyProtection="0"/>
    <xf numFmtId="22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21" fontId="1" fillId="0" borderId="0" applyFont="0" applyFill="0" applyBorder="0" applyAlignment="0" applyProtection="0"/>
    <xf numFmtId="224" fontId="1" fillId="0" borderId="0" applyFont="0" applyFill="0" applyBorder="0" applyAlignment="0" applyProtection="0"/>
    <xf numFmtId="0" fontId="17" fillId="0" borderId="0" applyFont="0" applyFill="0" applyBorder="0" applyAlignment="0" applyProtection="0"/>
    <xf numFmtId="219" fontId="35" fillId="0" borderId="0" applyFont="0" applyFill="0" applyBorder="0" applyAlignment="0" applyProtection="0"/>
    <xf numFmtId="219" fontId="35" fillId="0" borderId="0" applyFont="0" applyFill="0" applyBorder="0" applyAlignment="0" applyProtection="0"/>
    <xf numFmtId="219" fontId="35" fillId="0" borderId="0" applyFont="0" applyFill="0" applyBorder="0" applyAlignment="0" applyProtection="0"/>
    <xf numFmtId="219" fontId="35" fillId="0" borderId="0" applyFont="0" applyFill="0" applyBorder="0" applyAlignment="0" applyProtection="0"/>
    <xf numFmtId="219" fontId="35" fillId="0" borderId="0" applyFont="0" applyFill="0" applyBorder="0" applyAlignment="0" applyProtection="0"/>
    <xf numFmtId="225" fontId="3" fillId="0" borderId="0" applyFont="0" applyFill="0" applyBorder="0" applyAlignment="0" applyProtection="0"/>
    <xf numFmtId="226" fontId="3" fillId="0" borderId="0" applyFont="0" applyFill="0" applyBorder="0" applyAlignment="0" applyProtection="0"/>
    <xf numFmtId="226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7" fontId="3" fillId="0" borderId="0" applyFont="0" applyFill="0" applyBorder="0" applyAlignment="0" applyProtection="0"/>
    <xf numFmtId="228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6" fontId="3" fillId="0" borderId="0" applyFont="0" applyFill="0" applyBorder="0" applyAlignment="0" applyProtection="0"/>
    <xf numFmtId="226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5" fontId="3" fillId="0" borderId="0" applyFont="0" applyFill="0" applyBorder="0" applyAlignment="0" applyProtection="0"/>
    <xf numFmtId="229" fontId="3" fillId="0" borderId="0" applyFont="0" applyFill="0" applyBorder="0" applyAlignment="0" applyProtection="0"/>
    <xf numFmtId="230" fontId="3" fillId="0" borderId="0" applyFont="0" applyFill="0" applyBorder="0" applyAlignment="0" applyProtection="0"/>
    <xf numFmtId="0" fontId="17" fillId="0" borderId="0" applyFont="0" applyFill="0" applyBorder="0" applyAlignment="0" applyProtection="0"/>
    <xf numFmtId="221" fontId="1" fillId="0" borderId="0" applyFont="0" applyFill="0" applyBorder="0" applyAlignment="0" applyProtection="0"/>
    <xf numFmtId="219" fontId="35" fillId="0" borderId="0" applyFont="0" applyFill="0" applyBorder="0" applyAlignment="0" applyProtection="0"/>
    <xf numFmtId="231" fontId="3" fillId="0" borderId="0" applyFont="0" applyFill="0" applyBorder="0" applyAlignment="0" applyProtection="0"/>
    <xf numFmtId="232" fontId="3" fillId="0" borderId="0" applyFont="0" applyFill="0" applyBorder="0" applyAlignment="0" applyProtection="0"/>
    <xf numFmtId="230" fontId="3" fillId="0" borderId="0" applyFont="0" applyFill="0" applyBorder="0" applyAlignment="0" applyProtection="0"/>
    <xf numFmtId="219" fontId="35" fillId="0" borderId="0" applyFont="0" applyFill="0" applyBorder="0" applyAlignment="0" applyProtection="0"/>
    <xf numFmtId="220" fontId="3" fillId="0" borderId="0" applyFont="0" applyFill="0" applyBorder="0" applyAlignment="0" applyProtection="0"/>
    <xf numFmtId="219" fontId="35" fillId="0" borderId="0" applyFont="0" applyFill="0" applyBorder="0" applyAlignment="0" applyProtection="0"/>
    <xf numFmtId="220" fontId="3" fillId="0" borderId="0" applyFont="0" applyFill="0" applyBorder="0" applyAlignment="0" applyProtection="0"/>
    <xf numFmtId="219" fontId="35" fillId="0" borderId="0" applyFont="0" applyFill="0" applyBorder="0" applyAlignment="0" applyProtection="0"/>
    <xf numFmtId="230" fontId="3" fillId="0" borderId="0" applyFont="0" applyFill="0" applyBorder="0" applyAlignment="0" applyProtection="0"/>
    <xf numFmtId="230" fontId="3" fillId="0" borderId="0" applyFont="0" applyFill="0" applyBorder="0" applyAlignment="0" applyProtection="0"/>
    <xf numFmtId="224" fontId="1" fillId="0" borderId="0" applyFont="0" applyFill="0" applyBorder="0" applyAlignment="0" applyProtection="0"/>
    <xf numFmtId="0" fontId="29" fillId="0" borderId="0" applyNumberFormat="0" applyFont="0" applyFill="0" applyBorder="0" applyProtection="0">
      <alignment vertical="center"/>
    </xf>
    <xf numFmtId="4" fontId="20" fillId="0" borderId="0" applyFont="0" applyFill="0" applyBorder="0" applyAlignment="0" applyProtection="0"/>
    <xf numFmtId="3" fontId="20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33" fontId="2" fillId="0" borderId="0" applyFont="0" applyFill="0" applyBorder="0" applyProtection="0">
      <alignment vertical="center"/>
    </xf>
    <xf numFmtId="38" fontId="12" fillId="0" borderId="0" applyFont="0" applyFill="0" applyBorder="0" applyProtection="0">
      <alignment vertical="center"/>
    </xf>
    <xf numFmtId="177" fontId="1" fillId="0" borderId="18">
      <alignment horizontal="center" vertical="center"/>
    </xf>
    <xf numFmtId="41" fontId="2" fillId="0" borderId="0" applyFont="0" applyFill="0" applyBorder="0" applyAlignment="0" applyProtection="0"/>
    <xf numFmtId="177" fontId="14" fillId="0" borderId="19">
      <alignment vertical="center"/>
    </xf>
    <xf numFmtId="234" fontId="8" fillId="0" borderId="2"/>
    <xf numFmtId="235" fontId="1" fillId="5" borderId="0" applyFill="0" applyBorder="0" applyProtection="0">
      <alignment horizontal="right"/>
    </xf>
    <xf numFmtId="38" fontId="12" fillId="0" borderId="0" applyFont="0" applyFill="0" applyBorder="0" applyAlignment="0" applyProtection="0">
      <alignment vertical="center"/>
    </xf>
    <xf numFmtId="180" fontId="12" fillId="0" borderId="0" applyFont="0" applyFill="0" applyBorder="0" applyAlignment="0" applyProtection="0">
      <alignment vertical="center"/>
    </xf>
    <xf numFmtId="38" fontId="12" fillId="0" borderId="0" applyFill="0" applyBorder="0" applyAlignment="0" applyProtection="0">
      <alignment vertical="center"/>
    </xf>
    <xf numFmtId="40" fontId="1" fillId="0" borderId="1"/>
    <xf numFmtId="0" fontId="1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42" fontId="2" fillId="0" borderId="0" applyFont="0" applyFill="0" applyBorder="0" applyAlignment="0" applyProtection="0">
      <alignment vertical="center"/>
    </xf>
    <xf numFmtId="10" fontId="20" fillId="0" borderId="0" applyFont="0" applyFill="0" applyBorder="0" applyAlignment="0" applyProtection="0"/>
    <xf numFmtId="0" fontId="2" fillId="0" borderId="0">
      <protection locked="0"/>
    </xf>
    <xf numFmtId="0" fontId="3" fillId="0" borderId="14">
      <alignment horizontal="center" vertical="center"/>
    </xf>
    <xf numFmtId="0" fontId="3" fillId="0" borderId="14">
      <alignment horizontal="left" vertical="center"/>
    </xf>
    <xf numFmtId="0" fontId="3" fillId="0" borderId="14">
      <alignment vertical="center" textRotation="255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9" fillId="0" borderId="0"/>
    <xf numFmtId="0" fontId="2" fillId="0" borderId="0">
      <alignment vertical="center"/>
    </xf>
    <xf numFmtId="0" fontId="36" fillId="0" borderId="0">
      <alignment vertical="center"/>
    </xf>
    <xf numFmtId="0" fontId="2" fillId="0" borderId="0">
      <alignment vertical="center"/>
    </xf>
    <xf numFmtId="0" fontId="2" fillId="0" borderId="0"/>
    <xf numFmtId="0" fontId="3" fillId="0" borderId="0"/>
    <xf numFmtId="0" fontId="1" fillId="0" borderId="14">
      <alignment vertical="center" wrapText="1"/>
    </xf>
    <xf numFmtId="0" fontId="2" fillId="0" borderId="2" applyNumberFormat="0" applyFill="0" applyProtection="0">
      <alignment vertical="center"/>
    </xf>
    <xf numFmtId="0" fontId="20" fillId="0" borderId="20" applyNumberFormat="0" applyFont="0" applyFill="0" applyAlignment="0" applyProtection="0"/>
    <xf numFmtId="236" fontId="2" fillId="0" borderId="0" applyFont="0" applyFill="0" applyBorder="0" applyAlignment="0" applyProtection="0"/>
    <xf numFmtId="237" fontId="20" fillId="0" borderId="0" applyFont="0" applyFill="0" applyBorder="0" applyAlignment="0" applyProtection="0"/>
  </cellStyleXfs>
  <cellXfs count="186">
    <xf numFmtId="0" fontId="0" fillId="0" borderId="0" xfId="0"/>
    <xf numFmtId="0" fontId="7" fillId="0" borderId="0" xfId="3133" applyFont="1" applyAlignment="1">
      <alignment vertical="center"/>
    </xf>
    <xf numFmtId="0" fontId="7" fillId="0" borderId="11" xfId="3133" applyFont="1" applyBorder="1" applyAlignment="1">
      <alignment horizontal="center" vertical="center"/>
    </xf>
    <xf numFmtId="0" fontId="7" fillId="0" borderId="14" xfId="3133" applyFont="1" applyBorder="1" applyAlignment="1">
      <alignment horizontal="center" vertical="center"/>
    </xf>
    <xf numFmtId="0" fontId="7" fillId="0" borderId="0" xfId="3133" applyFont="1" applyAlignment="1">
      <alignment horizontal="center" vertical="center"/>
    </xf>
    <xf numFmtId="49" fontId="7" fillId="0" borderId="0" xfId="3133" applyNumberFormat="1" applyFont="1" applyAlignment="1">
      <alignment vertical="center"/>
    </xf>
    <xf numFmtId="0" fontId="7" fillId="0" borderId="0" xfId="3133" applyFont="1" applyBorder="1" applyAlignment="1">
      <alignment vertical="center"/>
    </xf>
    <xf numFmtId="0" fontId="7" fillId="0" borderId="14" xfId="3133" applyFont="1" applyBorder="1" applyAlignment="1">
      <alignment horizontal="center" vertical="center" wrapText="1"/>
    </xf>
    <xf numFmtId="49" fontId="7" fillId="0" borderId="14" xfId="3133" applyNumberFormat="1" applyFont="1" applyBorder="1" applyAlignment="1">
      <alignment horizontal="left" vertical="center"/>
    </xf>
    <xf numFmtId="49" fontId="7" fillId="0" borderId="0" xfId="3133" applyNumberFormat="1" applyFont="1" applyAlignment="1">
      <alignment horizontal="left" vertical="center"/>
    </xf>
    <xf numFmtId="176" fontId="7" fillId="0" borderId="0" xfId="3133" applyNumberFormat="1" applyFont="1" applyAlignment="1">
      <alignment horizontal="right" vertical="center"/>
    </xf>
    <xf numFmtId="0" fontId="7" fillId="0" borderId="21" xfId="3133" applyNumberFormat="1" applyFont="1" applyBorder="1" applyAlignment="1">
      <alignment horizontal="center" vertical="center"/>
    </xf>
    <xf numFmtId="176" fontId="7" fillId="0" borderId="21" xfId="3133" applyNumberFormat="1" applyFont="1" applyBorder="1" applyAlignment="1">
      <alignment horizontal="center" vertical="center"/>
    </xf>
    <xf numFmtId="0" fontId="7" fillId="0" borderId="22" xfId="3133" applyFont="1" applyBorder="1" applyAlignment="1">
      <alignment horizontal="center" vertical="center"/>
    </xf>
    <xf numFmtId="0" fontId="7" fillId="0" borderId="11" xfId="3133" applyFont="1" applyFill="1" applyBorder="1" applyAlignment="1">
      <alignment horizontal="center" vertical="center"/>
    </xf>
    <xf numFmtId="0" fontId="7" fillId="0" borderId="14" xfId="3133" applyFont="1" applyFill="1" applyBorder="1" applyAlignment="1">
      <alignment horizontal="center" vertical="center"/>
    </xf>
    <xf numFmtId="49" fontId="7" fillId="0" borderId="0" xfId="3133" applyNumberFormat="1" applyFont="1" applyFill="1" applyAlignment="1">
      <alignment horizontal="center" vertical="center"/>
    </xf>
    <xf numFmtId="49" fontId="7" fillId="0" borderId="14" xfId="3133" applyNumberFormat="1" applyFont="1" applyFill="1" applyBorder="1" applyAlignment="1">
      <alignment horizontal="left" vertical="center"/>
    </xf>
    <xf numFmtId="0" fontId="7" fillId="0" borderId="14" xfId="3133" applyFont="1" applyBorder="1" applyAlignment="1">
      <alignment vertical="center"/>
    </xf>
    <xf numFmtId="0" fontId="7" fillId="0" borderId="5" xfId="3133" applyFont="1" applyBorder="1" applyAlignment="1">
      <alignment horizontal="center" vertical="center"/>
    </xf>
    <xf numFmtId="176" fontId="7" fillId="0" borderId="11" xfId="3133" applyNumberFormat="1" applyFont="1" applyBorder="1" applyAlignment="1">
      <alignment horizontal="right" vertical="center"/>
    </xf>
    <xf numFmtId="0" fontId="7" fillId="0" borderId="21" xfId="3133" applyFont="1" applyFill="1" applyBorder="1" applyAlignment="1">
      <alignment horizontal="center" vertical="center"/>
    </xf>
    <xf numFmtId="0" fontId="7" fillId="0" borderId="21" xfId="3133" applyFont="1" applyBorder="1" applyAlignment="1">
      <alignment vertical="center"/>
    </xf>
    <xf numFmtId="0" fontId="7" fillId="0" borderId="11" xfId="3133" applyFont="1" applyBorder="1" applyAlignment="1">
      <alignment vertical="center"/>
    </xf>
    <xf numFmtId="176" fontId="7" fillId="0" borderId="21" xfId="0" applyNumberFormat="1" applyFont="1" applyBorder="1" applyAlignment="1">
      <alignment vertical="center"/>
    </xf>
    <xf numFmtId="176" fontId="7" fillId="0" borderId="14" xfId="0" applyNumberFormat="1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176" fontId="7" fillId="0" borderId="21" xfId="3133" applyNumberFormat="1" applyFont="1" applyBorder="1" applyAlignment="1">
      <alignment horizontal="right" vertical="center"/>
    </xf>
    <xf numFmtId="176" fontId="7" fillId="0" borderId="14" xfId="3133" applyNumberFormat="1" applyFont="1" applyBorder="1" applyAlignment="1">
      <alignment horizontal="right" vertical="center"/>
    </xf>
    <xf numFmtId="41" fontId="7" fillId="0" borderId="14" xfId="3028" applyFont="1" applyBorder="1" applyAlignment="1">
      <alignment horizontal="right" vertical="center"/>
    </xf>
    <xf numFmtId="0" fontId="7" fillId="0" borderId="0" xfId="3133" applyFont="1" applyBorder="1" applyAlignment="1">
      <alignment horizontal="center" vertical="center"/>
    </xf>
    <xf numFmtId="49" fontId="7" fillId="0" borderId="0" xfId="3133" applyNumberFormat="1" applyFont="1" applyFill="1" applyBorder="1" applyAlignment="1">
      <alignment horizontal="center" vertical="center"/>
    </xf>
    <xf numFmtId="0" fontId="3" fillId="0" borderId="0" xfId="3133" applyFont="1" applyBorder="1" applyAlignment="1">
      <alignment horizontal="center" vertical="center"/>
    </xf>
    <xf numFmtId="176" fontId="7" fillId="0" borderId="0" xfId="3133" applyNumberFormat="1" applyFont="1" applyBorder="1" applyAlignment="1">
      <alignment horizontal="right" vertical="center"/>
    </xf>
    <xf numFmtId="49" fontId="7" fillId="0" borderId="11" xfId="3133" applyNumberFormat="1" applyFont="1" applyBorder="1" applyAlignment="1">
      <alignment horizontal="left" vertical="center"/>
    </xf>
    <xf numFmtId="0" fontId="7" fillId="0" borderId="14" xfId="3133" applyFont="1" applyFill="1" applyBorder="1" applyAlignment="1">
      <alignment vertical="center"/>
    </xf>
    <xf numFmtId="181" fontId="7" fillId="0" borderId="14" xfId="3133" applyNumberFormat="1" applyFont="1" applyFill="1" applyBorder="1" applyAlignment="1">
      <alignment horizontal="center" vertical="center"/>
    </xf>
    <xf numFmtId="176" fontId="7" fillId="0" borderId="14" xfId="3028" applyNumberFormat="1" applyFont="1" applyFill="1" applyBorder="1" applyAlignment="1">
      <alignment horizontal="right" vertical="center"/>
    </xf>
    <xf numFmtId="176" fontId="7" fillId="0" borderId="14" xfId="3028" applyNumberFormat="1" applyFont="1" applyBorder="1" applyAlignment="1">
      <alignment horizontal="right" vertical="center"/>
    </xf>
    <xf numFmtId="49" fontId="62" fillId="0" borderId="0" xfId="3133" applyNumberFormat="1" applyFont="1" applyFill="1" applyBorder="1" applyAlignment="1">
      <alignment horizontal="center" vertical="center"/>
    </xf>
    <xf numFmtId="0" fontId="7" fillId="0" borderId="0" xfId="3133" applyFont="1" applyFill="1" applyBorder="1" applyAlignment="1">
      <alignment horizontal="center" vertical="center"/>
    </xf>
    <xf numFmtId="49" fontId="7" fillId="0" borderId="0" xfId="3133" applyNumberFormat="1" applyFont="1" applyFill="1" applyBorder="1" applyAlignment="1">
      <alignment horizontal="left" vertical="center"/>
    </xf>
    <xf numFmtId="49" fontId="7" fillId="0" borderId="0" xfId="3133" applyNumberFormat="1" applyFont="1" applyBorder="1" applyAlignment="1">
      <alignment vertical="center"/>
    </xf>
    <xf numFmtId="49" fontId="7" fillId="0" borderId="0" xfId="3133" applyNumberFormat="1" applyFont="1" applyBorder="1" applyAlignment="1">
      <alignment horizontal="left" vertical="center"/>
    </xf>
    <xf numFmtId="1" fontId="61" fillId="0" borderId="0" xfId="0" applyNumberFormat="1" applyFont="1" applyBorder="1" applyAlignment="1">
      <alignment horizontal="center" vertical="center"/>
    </xf>
    <xf numFmtId="267" fontId="3" fillId="0" borderId="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0" fontId="7" fillId="0" borderId="3" xfId="3133" applyFont="1" applyBorder="1" applyAlignment="1">
      <alignment horizontal="center" vertical="center"/>
    </xf>
    <xf numFmtId="0" fontId="7" fillId="0" borderId="26" xfId="3133" applyFont="1" applyBorder="1" applyAlignment="1">
      <alignment horizontal="center" vertical="center"/>
    </xf>
    <xf numFmtId="49" fontId="7" fillId="0" borderId="14" xfId="3133" applyNumberFormat="1" applyFont="1" applyBorder="1" applyAlignment="1">
      <alignment vertical="center"/>
    </xf>
    <xf numFmtId="0" fontId="7" fillId="0" borderId="19" xfId="3133" applyFont="1" applyBorder="1" applyAlignment="1">
      <alignment horizontal="center" vertical="center"/>
    </xf>
    <xf numFmtId="49" fontId="7" fillId="0" borderId="11" xfId="3133" applyNumberFormat="1" applyFont="1" applyBorder="1" applyAlignment="1">
      <alignment vertical="center"/>
    </xf>
    <xf numFmtId="49" fontId="7" fillId="0" borderId="21" xfId="3133" applyNumberFormat="1" applyFont="1" applyBorder="1" applyAlignment="1">
      <alignment vertical="center"/>
    </xf>
    <xf numFmtId="49" fontId="7" fillId="0" borderId="14" xfId="3133" applyNumberFormat="1" applyFont="1" applyBorder="1" applyAlignment="1">
      <alignment horizontal="left" vertical="center" wrapText="1"/>
    </xf>
    <xf numFmtId="0" fontId="7" fillId="0" borderId="5" xfId="3133" applyFont="1" applyFill="1" applyBorder="1" applyAlignment="1">
      <alignment horizontal="center" vertical="center"/>
    </xf>
    <xf numFmtId="176" fontId="7" fillId="0" borderId="14" xfId="3133" applyNumberFormat="1" applyFont="1" applyFill="1" applyBorder="1" applyAlignment="1">
      <alignment horizontal="right" vertical="center"/>
    </xf>
    <xf numFmtId="176" fontId="7" fillId="0" borderId="14" xfId="0" applyNumberFormat="1" applyFont="1" applyFill="1" applyBorder="1" applyAlignment="1">
      <alignment vertical="center"/>
    </xf>
    <xf numFmtId="49" fontId="7" fillId="0" borderId="14" xfId="3133" applyNumberFormat="1" applyFont="1" applyFill="1" applyBorder="1" applyAlignment="1">
      <alignment vertical="center"/>
    </xf>
    <xf numFmtId="0" fontId="7" fillId="0" borderId="19" xfId="3133" applyFont="1" applyFill="1" applyBorder="1" applyAlignment="1">
      <alignment horizontal="center" vertical="center"/>
    </xf>
    <xf numFmtId="0" fontId="7" fillId="5" borderId="11" xfId="3133" applyFont="1" applyFill="1" applyBorder="1" applyAlignment="1">
      <alignment horizontal="center" vertical="center"/>
    </xf>
    <xf numFmtId="0" fontId="7" fillId="5" borderId="3" xfId="3133" applyFont="1" applyFill="1" applyBorder="1" applyAlignment="1">
      <alignment horizontal="center" vertical="center"/>
    </xf>
    <xf numFmtId="0" fontId="7" fillId="5" borderId="14" xfId="3133" applyFont="1" applyFill="1" applyBorder="1" applyAlignment="1">
      <alignment horizontal="center" vertical="center"/>
    </xf>
    <xf numFmtId="0" fontId="7" fillId="5" borderId="21" xfId="3133" applyFont="1" applyFill="1" applyBorder="1" applyAlignment="1">
      <alignment horizontal="center" vertical="center"/>
    </xf>
    <xf numFmtId="0" fontId="7" fillId="5" borderId="14" xfId="3133" applyFont="1" applyFill="1" applyBorder="1" applyAlignment="1">
      <alignment horizontal="center" vertical="center" wrapText="1"/>
    </xf>
    <xf numFmtId="0" fontId="7" fillId="5" borderId="0" xfId="3133" applyFont="1" applyFill="1" applyBorder="1" applyAlignment="1">
      <alignment horizontal="center" vertical="center"/>
    </xf>
    <xf numFmtId="0" fontId="7" fillId="5" borderId="0" xfId="3133" applyFont="1" applyFill="1" applyAlignment="1">
      <alignment horizontal="center" vertical="center"/>
    </xf>
    <xf numFmtId="0" fontId="64" fillId="5" borderId="14" xfId="3133" applyFont="1" applyFill="1" applyBorder="1" applyAlignment="1">
      <alignment horizontal="center" vertical="center"/>
    </xf>
    <xf numFmtId="42" fontId="7" fillId="0" borderId="0" xfId="3117" applyFont="1" applyAlignment="1">
      <alignment vertical="center"/>
    </xf>
    <xf numFmtId="0" fontId="7" fillId="0" borderId="29" xfId="3133" applyFont="1" applyBorder="1" applyAlignment="1">
      <alignment horizontal="center" vertical="center"/>
    </xf>
    <xf numFmtId="49" fontId="7" fillId="0" borderId="30" xfId="3133" applyNumberFormat="1" applyFont="1" applyFill="1" applyBorder="1" applyAlignment="1">
      <alignment horizontal="center" vertical="center"/>
    </xf>
    <xf numFmtId="0" fontId="7" fillId="0" borderId="30" xfId="3133" applyNumberFormat="1" applyFont="1" applyBorder="1" applyAlignment="1">
      <alignment horizontal="center" vertical="center"/>
    </xf>
    <xf numFmtId="176" fontId="7" fillId="0" borderId="30" xfId="3133" applyNumberFormat="1" applyFont="1" applyBorder="1" applyAlignment="1">
      <alignment horizontal="center" vertical="center"/>
    </xf>
    <xf numFmtId="0" fontId="7" fillId="5" borderId="30" xfId="3133" applyFont="1" applyFill="1" applyBorder="1" applyAlignment="1">
      <alignment horizontal="center" vertical="center"/>
    </xf>
    <xf numFmtId="49" fontId="7" fillId="0" borderId="30" xfId="3133" applyNumberFormat="1" applyFont="1" applyBorder="1" applyAlignment="1">
      <alignment horizontal="center" vertical="center"/>
    </xf>
    <xf numFmtId="0" fontId="7" fillId="0" borderId="30" xfId="3133" applyFont="1" applyFill="1" applyBorder="1" applyAlignment="1">
      <alignment horizontal="center" vertical="center"/>
    </xf>
    <xf numFmtId="176" fontId="7" fillId="0" borderId="30" xfId="3133" applyNumberFormat="1" applyFont="1" applyBorder="1" applyAlignment="1">
      <alignment horizontal="right" vertical="center"/>
    </xf>
    <xf numFmtId="176" fontId="7" fillId="0" borderId="30" xfId="0" applyNumberFormat="1" applyFont="1" applyBorder="1" applyAlignment="1">
      <alignment vertical="center"/>
    </xf>
    <xf numFmtId="0" fontId="7" fillId="0" borderId="30" xfId="3133" applyFont="1" applyBorder="1" applyAlignment="1">
      <alignment vertical="center"/>
    </xf>
    <xf numFmtId="49" fontId="7" fillId="0" borderId="30" xfId="3133" applyNumberFormat="1" applyFont="1" applyBorder="1" applyAlignment="1">
      <alignment vertical="center"/>
    </xf>
    <xf numFmtId="0" fontId="7" fillId="0" borderId="32" xfId="3133" applyFont="1" applyBorder="1" applyAlignment="1">
      <alignment horizontal="center" vertical="center"/>
    </xf>
    <xf numFmtId="0" fontId="7" fillId="0" borderId="33" xfId="3133" applyFont="1" applyBorder="1" applyAlignment="1">
      <alignment horizontal="center" vertical="center"/>
    </xf>
    <xf numFmtId="0" fontId="7" fillId="0" borderId="33" xfId="3133" applyFont="1" applyFill="1" applyBorder="1" applyAlignment="1">
      <alignment horizontal="center" vertical="center"/>
    </xf>
    <xf numFmtId="176" fontId="7" fillId="0" borderId="33" xfId="3133" applyNumberFormat="1" applyFont="1" applyBorder="1" applyAlignment="1">
      <alignment horizontal="right" vertical="center"/>
    </xf>
    <xf numFmtId="176" fontId="7" fillId="0" borderId="33" xfId="0" applyNumberFormat="1" applyFont="1" applyBorder="1" applyAlignment="1">
      <alignment vertical="center"/>
    </xf>
    <xf numFmtId="0" fontId="7" fillId="5" borderId="33" xfId="3133" applyFont="1" applyFill="1" applyBorder="1" applyAlignment="1">
      <alignment horizontal="center" vertical="center"/>
    </xf>
    <xf numFmtId="0" fontId="7" fillId="0" borderId="33" xfId="3133" applyFont="1" applyBorder="1" applyAlignment="1">
      <alignment vertical="center"/>
    </xf>
    <xf numFmtId="49" fontId="7" fillId="0" borderId="33" xfId="3133" applyNumberFormat="1" applyFont="1" applyBorder="1" applyAlignment="1">
      <alignment vertical="center"/>
    </xf>
    <xf numFmtId="0" fontId="7" fillId="0" borderId="34" xfId="3133" applyFont="1" applyBorder="1" applyAlignment="1">
      <alignment horizontal="center" vertical="center"/>
    </xf>
    <xf numFmtId="0" fontId="7" fillId="0" borderId="27" xfId="3133" applyFont="1" applyBorder="1" applyAlignment="1">
      <alignment horizontal="center" vertical="center"/>
    </xf>
    <xf numFmtId="0" fontId="7" fillId="0" borderId="3" xfId="3133" applyFont="1" applyFill="1" applyBorder="1" applyAlignment="1">
      <alignment horizontal="center" vertical="center"/>
    </xf>
    <xf numFmtId="176" fontId="7" fillId="0" borderId="3" xfId="3133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vertical="center"/>
    </xf>
    <xf numFmtId="0" fontId="7" fillId="0" borderId="3" xfId="3133" applyFont="1" applyBorder="1" applyAlignment="1">
      <alignment vertical="center"/>
    </xf>
    <xf numFmtId="49" fontId="7" fillId="0" borderId="3" xfId="3133" applyNumberFormat="1" applyFont="1" applyBorder="1" applyAlignment="1">
      <alignment vertical="center"/>
    </xf>
    <xf numFmtId="0" fontId="7" fillId="0" borderId="28" xfId="3133" applyFont="1" applyBorder="1" applyAlignment="1">
      <alignment horizontal="center" vertical="center"/>
    </xf>
    <xf numFmtId="0" fontId="67" fillId="0" borderId="17" xfId="3128" applyFont="1" applyBorder="1" applyAlignment="1">
      <alignment horizontal="left"/>
    </xf>
    <xf numFmtId="0" fontId="3" fillId="0" borderId="17" xfId="3128" applyFont="1" applyBorder="1" applyAlignment="1">
      <alignment horizontal="center" vertical="center"/>
    </xf>
    <xf numFmtId="41" fontId="63" fillId="0" borderId="2" xfId="3128" applyNumberFormat="1" applyFont="1" applyBorder="1" applyAlignment="1">
      <alignment horizontal="center" vertical="center"/>
    </xf>
    <xf numFmtId="41" fontId="3" fillId="0" borderId="2" xfId="3128" applyNumberFormat="1" applyFont="1" applyBorder="1" applyAlignment="1">
      <alignment horizontal="center" vertical="center"/>
    </xf>
    <xf numFmtId="268" fontId="3" fillId="0" borderId="2" xfId="3128" applyNumberFormat="1" applyFont="1" applyBorder="1" applyAlignment="1">
      <alignment horizontal="center" vertical="center"/>
    </xf>
    <xf numFmtId="1" fontId="71" fillId="0" borderId="21" xfId="0" applyNumberFormat="1" applyFont="1" applyBorder="1" applyAlignment="1">
      <alignment horizontal="center" vertical="center"/>
    </xf>
    <xf numFmtId="1" fontId="71" fillId="0" borderId="30" xfId="0" applyNumberFormat="1" applyFont="1" applyBorder="1" applyAlignment="1">
      <alignment horizontal="center" vertical="center"/>
    </xf>
    <xf numFmtId="1" fontId="71" fillId="0" borderId="14" xfId="0" applyNumberFormat="1" applyFont="1" applyBorder="1" applyAlignment="1">
      <alignment horizontal="center" vertical="center"/>
    </xf>
    <xf numFmtId="1" fontId="71" fillId="0" borderId="33" xfId="0" applyNumberFormat="1" applyFont="1" applyBorder="1" applyAlignment="1">
      <alignment horizontal="center" vertical="center"/>
    </xf>
    <xf numFmtId="1" fontId="71" fillId="0" borderId="3" xfId="0" applyNumberFormat="1" applyFont="1" applyBorder="1" applyAlignment="1">
      <alignment horizontal="center" vertical="center"/>
    </xf>
    <xf numFmtId="1" fontId="71" fillId="0" borderId="11" xfId="0" applyNumberFormat="1" applyFont="1" applyBorder="1" applyAlignment="1">
      <alignment horizontal="center" vertical="center"/>
    </xf>
    <xf numFmtId="1" fontId="71" fillId="0" borderId="14" xfId="0" applyNumberFormat="1" applyFont="1" applyFill="1" applyBorder="1" applyAlignment="1">
      <alignment horizontal="center" vertical="center"/>
    </xf>
    <xf numFmtId="49" fontId="7" fillId="0" borderId="14" xfId="3133" applyNumberFormat="1" applyFont="1" applyFill="1" applyBorder="1" applyAlignment="1">
      <alignment horizontal="center" vertical="center"/>
    </xf>
    <xf numFmtId="267" fontId="7" fillId="0" borderId="21" xfId="0" applyNumberFormat="1" applyFont="1" applyBorder="1" applyAlignment="1">
      <alignment horizontal="center" vertical="center"/>
    </xf>
    <xf numFmtId="267" fontId="7" fillId="0" borderId="30" xfId="0" applyNumberFormat="1" applyFont="1" applyBorder="1" applyAlignment="1">
      <alignment horizontal="center" vertical="center"/>
    </xf>
    <xf numFmtId="267" fontId="7" fillId="0" borderId="14" xfId="0" applyNumberFormat="1" applyFont="1" applyBorder="1" applyAlignment="1">
      <alignment horizontal="center" vertical="center"/>
    </xf>
    <xf numFmtId="267" fontId="7" fillId="0" borderId="33" xfId="0" applyNumberFormat="1" applyFont="1" applyBorder="1" applyAlignment="1">
      <alignment horizontal="center" vertical="center"/>
    </xf>
    <xf numFmtId="267" fontId="7" fillId="0" borderId="3" xfId="0" applyNumberFormat="1" applyFont="1" applyBorder="1" applyAlignment="1">
      <alignment horizontal="center" vertical="center"/>
    </xf>
    <xf numFmtId="267" fontId="7" fillId="0" borderId="11" xfId="0" applyNumberFormat="1" applyFont="1" applyBorder="1" applyAlignment="1">
      <alignment horizontal="center" vertical="center"/>
    </xf>
    <xf numFmtId="267" fontId="7" fillId="0" borderId="14" xfId="0" applyNumberFormat="1" applyFont="1" applyFill="1" applyBorder="1" applyAlignment="1">
      <alignment horizontal="center" vertical="center"/>
    </xf>
    <xf numFmtId="176" fontId="7" fillId="0" borderId="14" xfId="3133" applyNumberFormat="1" applyFont="1" applyFill="1" applyBorder="1" applyAlignment="1">
      <alignment horizontal="center" vertical="center"/>
    </xf>
    <xf numFmtId="269" fontId="69" fillId="6" borderId="0" xfId="0" applyNumberFormat="1" applyFont="1" applyFill="1" applyAlignment="1">
      <alignment horizontal="right" vertical="center"/>
    </xf>
    <xf numFmtId="49" fontId="7" fillId="0" borderId="21" xfId="3133" applyNumberFormat="1" applyFont="1" applyBorder="1" applyAlignment="1">
      <alignment horizontal="center" vertical="center" wrapText="1"/>
    </xf>
    <xf numFmtId="49" fontId="7" fillId="0" borderId="30" xfId="3133" applyNumberFormat="1" applyFont="1" applyBorder="1" applyAlignment="1">
      <alignment horizontal="center" vertical="center" wrapText="1"/>
    </xf>
    <xf numFmtId="49" fontId="7" fillId="0" borderId="14" xfId="3133" applyNumberFormat="1" applyFont="1" applyBorder="1" applyAlignment="1">
      <alignment horizontal="center" vertical="center" wrapText="1"/>
    </xf>
    <xf numFmtId="49" fontId="7" fillId="0" borderId="33" xfId="3133" applyNumberFormat="1" applyFont="1" applyBorder="1" applyAlignment="1">
      <alignment horizontal="center" vertical="center" wrapText="1"/>
    </xf>
    <xf numFmtId="49" fontId="7" fillId="0" borderId="14" xfId="3133" applyNumberFormat="1" applyFont="1" applyFill="1" applyBorder="1" applyAlignment="1">
      <alignment horizontal="center" vertical="center" wrapText="1"/>
    </xf>
    <xf numFmtId="49" fontId="7" fillId="0" borderId="3" xfId="3133" applyNumberFormat="1" applyFont="1" applyBorder="1" applyAlignment="1">
      <alignment horizontal="center" vertical="center" wrapText="1"/>
    </xf>
    <xf numFmtId="49" fontId="7" fillId="0" borderId="14" xfId="3133" applyNumberFormat="1" applyFont="1" applyBorder="1" applyAlignment="1">
      <alignment horizontal="center" vertical="center" wrapText="1" shrinkToFit="1"/>
    </xf>
    <xf numFmtId="49" fontId="7" fillId="0" borderId="11" xfId="3133" applyNumberFormat="1" applyFont="1" applyBorder="1" applyAlignment="1">
      <alignment horizontal="center" vertical="center" wrapText="1" shrinkToFit="1"/>
    </xf>
    <xf numFmtId="49" fontId="65" fillId="0" borderId="14" xfId="3133" applyNumberFormat="1" applyFont="1" applyBorder="1" applyAlignment="1">
      <alignment horizontal="center" vertical="center" wrapText="1" shrinkToFit="1"/>
    </xf>
    <xf numFmtId="49" fontId="65" fillId="0" borderId="14" xfId="3133" applyNumberFormat="1" applyFont="1" applyFill="1" applyBorder="1" applyAlignment="1">
      <alignment horizontal="center" vertical="center" wrapText="1" shrinkToFit="1"/>
    </xf>
    <xf numFmtId="49" fontId="7" fillId="0" borderId="11" xfId="3133" applyNumberFormat="1" applyFont="1" applyBorder="1" applyAlignment="1">
      <alignment horizontal="center" vertical="center" wrapText="1"/>
    </xf>
    <xf numFmtId="49" fontId="65" fillId="0" borderId="11" xfId="3133" applyNumberFormat="1" applyFont="1" applyBorder="1" applyAlignment="1">
      <alignment horizontal="center" vertical="center" wrapText="1" shrinkToFit="1"/>
    </xf>
    <xf numFmtId="49" fontId="65" fillId="0" borderId="21" xfId="3133" applyNumberFormat="1" applyFont="1" applyBorder="1" applyAlignment="1">
      <alignment horizontal="center" vertical="center" wrapText="1" shrinkToFit="1"/>
    </xf>
    <xf numFmtId="0" fontId="7" fillId="0" borderId="14" xfId="3133" applyFont="1" applyFill="1" applyBorder="1" applyAlignment="1">
      <alignment horizontal="center" vertical="center" wrapText="1" shrinkToFit="1"/>
    </xf>
    <xf numFmtId="0" fontId="65" fillId="0" borderId="14" xfId="3133" applyFont="1" applyFill="1" applyBorder="1" applyAlignment="1">
      <alignment horizontal="center" vertical="center" wrapText="1" shrinkToFit="1"/>
    </xf>
    <xf numFmtId="0" fontId="7" fillId="0" borderId="21" xfId="3133" applyFont="1" applyFill="1" applyBorder="1" applyAlignment="1">
      <alignment horizontal="center" vertical="center" wrapText="1"/>
    </xf>
    <xf numFmtId="0" fontId="7" fillId="0" borderId="14" xfId="3133" applyFont="1" applyFill="1" applyBorder="1" applyAlignment="1">
      <alignment horizontal="center" vertical="center" wrapText="1"/>
    </xf>
    <xf numFmtId="49" fontId="7" fillId="0" borderId="14" xfId="3133" applyNumberFormat="1" applyFont="1" applyBorder="1" applyAlignment="1" applyProtection="1">
      <alignment horizontal="center" vertical="center" wrapText="1"/>
      <protection locked="0"/>
    </xf>
    <xf numFmtId="0" fontId="7" fillId="0" borderId="14" xfId="3133" applyNumberFormat="1" applyFont="1" applyBorder="1" applyAlignment="1">
      <alignment horizontal="center" vertical="center" wrapText="1"/>
    </xf>
    <xf numFmtId="0" fontId="7" fillId="0" borderId="11" xfId="3133" applyNumberFormat="1" applyFont="1" applyBorder="1" applyAlignment="1">
      <alignment horizontal="center" vertical="center" wrapText="1"/>
    </xf>
    <xf numFmtId="0" fontId="7" fillId="0" borderId="21" xfId="3133" applyNumberFormat="1" applyFont="1" applyBorder="1" applyAlignment="1">
      <alignment horizontal="center" vertical="center" wrapText="1"/>
    </xf>
    <xf numFmtId="0" fontId="65" fillId="0" borderId="14" xfId="3133" applyNumberFormat="1" applyFont="1" applyBorder="1" applyAlignment="1">
      <alignment horizontal="center" vertical="center" wrapText="1"/>
    </xf>
    <xf numFmtId="0" fontId="7" fillId="0" borderId="30" xfId="3133" applyFont="1" applyBorder="1" applyAlignment="1">
      <alignment horizontal="center" vertical="center"/>
    </xf>
    <xf numFmtId="0" fontId="65" fillId="5" borderId="14" xfId="3133" applyFont="1" applyFill="1" applyBorder="1" applyAlignment="1">
      <alignment horizontal="center" vertical="center"/>
    </xf>
    <xf numFmtId="0" fontId="3" fillId="0" borderId="2" xfId="3128" applyFont="1" applyBorder="1" applyAlignment="1">
      <alignment horizontal="center" vertical="center"/>
    </xf>
    <xf numFmtId="0" fontId="7" fillId="0" borderId="25" xfId="3133" applyFont="1" applyBorder="1" applyAlignment="1">
      <alignment horizontal="center" vertical="center"/>
    </xf>
    <xf numFmtId="0" fontId="7" fillId="0" borderId="31" xfId="3133" applyFont="1" applyBorder="1" applyAlignment="1">
      <alignment horizontal="center" vertical="center"/>
    </xf>
    <xf numFmtId="0" fontId="7" fillId="0" borderId="24" xfId="3133" applyFont="1" applyBorder="1" applyAlignment="1">
      <alignment horizontal="center" vertical="center"/>
    </xf>
    <xf numFmtId="0" fontId="7" fillId="0" borderId="21" xfId="3133" applyFont="1" applyBorder="1" applyAlignment="1">
      <alignment horizontal="center" vertical="center"/>
    </xf>
    <xf numFmtId="0" fontId="7" fillId="0" borderId="30" xfId="3133" applyFont="1" applyBorder="1" applyAlignment="1">
      <alignment horizontal="center" vertical="center"/>
    </xf>
    <xf numFmtId="0" fontId="7" fillId="0" borderId="25" xfId="3133" applyFont="1" applyBorder="1" applyAlignment="1">
      <alignment horizontal="center" vertical="center"/>
    </xf>
    <xf numFmtId="0" fontId="7" fillId="0" borderId="24" xfId="3133" applyFont="1" applyBorder="1" applyAlignment="1">
      <alignment horizontal="center" vertical="center"/>
    </xf>
    <xf numFmtId="0" fontId="7" fillId="0" borderId="21" xfId="3133" applyFont="1" applyBorder="1" applyAlignment="1">
      <alignment horizontal="center" vertical="center"/>
    </xf>
    <xf numFmtId="270" fontId="7" fillId="0" borderId="21" xfId="0" applyNumberFormat="1" applyFont="1" applyBorder="1" applyAlignment="1">
      <alignment vertical="center"/>
    </xf>
    <xf numFmtId="270" fontId="7" fillId="0" borderId="14" xfId="0" applyNumberFormat="1" applyFont="1" applyBorder="1" applyAlignment="1">
      <alignment vertical="center"/>
    </xf>
    <xf numFmtId="270" fontId="7" fillId="0" borderId="11" xfId="0" applyNumberFormat="1" applyFont="1" applyBorder="1" applyAlignment="1">
      <alignment vertical="center"/>
    </xf>
    <xf numFmtId="270" fontId="7" fillId="0" borderId="14" xfId="0" applyNumberFormat="1" applyFont="1" applyFill="1" applyBorder="1" applyAlignment="1">
      <alignment vertical="center"/>
    </xf>
    <xf numFmtId="270" fontId="7" fillId="0" borderId="14" xfId="3133" applyNumberFormat="1" applyFont="1" applyBorder="1" applyAlignment="1">
      <alignment horizontal="right" vertical="center"/>
    </xf>
    <xf numFmtId="270" fontId="7" fillId="0" borderId="14" xfId="3028" applyNumberFormat="1" applyFont="1" applyBorder="1" applyAlignment="1">
      <alignment horizontal="right" vertical="center"/>
    </xf>
    <xf numFmtId="0" fontId="7" fillId="0" borderId="25" xfId="3133" applyFont="1" applyBorder="1" applyAlignment="1">
      <alignment horizontal="center" vertical="center"/>
    </xf>
    <xf numFmtId="0" fontId="7" fillId="0" borderId="24" xfId="3133" applyFont="1" applyBorder="1" applyAlignment="1">
      <alignment horizontal="center" vertical="center"/>
    </xf>
    <xf numFmtId="0" fontId="7" fillId="0" borderId="21" xfId="3133" applyFont="1" applyBorder="1" applyAlignment="1">
      <alignment horizontal="center" vertical="center"/>
    </xf>
    <xf numFmtId="176" fontId="7" fillId="0" borderId="11" xfId="3133" applyNumberFormat="1" applyFont="1" applyFill="1" applyBorder="1" applyAlignment="1">
      <alignment horizontal="center" vertical="center"/>
    </xf>
    <xf numFmtId="0" fontId="3" fillId="0" borderId="2" xfId="3128" applyFont="1" applyBorder="1" applyAlignment="1">
      <alignment horizontal="center" vertical="center"/>
    </xf>
    <xf numFmtId="0" fontId="3" fillId="0" borderId="35" xfId="3128" applyFont="1" applyBorder="1" applyAlignment="1">
      <alignment horizontal="distributed" vertical="center" wrapText="1" indent="1"/>
    </xf>
    <xf numFmtId="0" fontId="3" fillId="0" borderId="13" xfId="3128" applyFont="1" applyBorder="1" applyAlignment="1">
      <alignment horizontal="distributed" vertical="center" indent="1"/>
    </xf>
    <xf numFmtId="0" fontId="3" fillId="0" borderId="2" xfId="3128" applyFont="1" applyBorder="1" applyAlignment="1">
      <alignment horizontal="distributed" vertical="center" indent="1"/>
    </xf>
    <xf numFmtId="0" fontId="3" fillId="0" borderId="35" xfId="3128" applyFont="1" applyBorder="1" applyAlignment="1">
      <alignment horizontal="distributed" vertical="center" indent="1"/>
    </xf>
    <xf numFmtId="0" fontId="3" fillId="0" borderId="35" xfId="3128" applyFont="1" applyBorder="1" applyAlignment="1">
      <alignment horizontal="center" vertical="center"/>
    </xf>
    <xf numFmtId="0" fontId="3" fillId="0" borderId="13" xfId="3128" applyFont="1" applyBorder="1" applyAlignment="1">
      <alignment horizontal="center" vertical="center"/>
    </xf>
    <xf numFmtId="0" fontId="66" fillId="0" borderId="0" xfId="3128" applyFont="1" applyBorder="1" applyAlignment="1">
      <alignment horizontal="center" vertical="center"/>
    </xf>
    <xf numFmtId="0" fontId="63" fillId="0" borderId="0" xfId="3128" applyFont="1" applyBorder="1" applyAlignment="1">
      <alignment horizontal="center" vertical="center"/>
    </xf>
    <xf numFmtId="0" fontId="2" fillId="0" borderId="0" xfId="3128" applyFont="1" applyBorder="1" applyAlignment="1">
      <alignment horizontal="center" vertical="center" wrapText="1"/>
    </xf>
    <xf numFmtId="0" fontId="3" fillId="0" borderId="36" xfId="3128" applyFont="1" applyBorder="1" applyAlignment="1">
      <alignment horizontal="right" vertical="center"/>
    </xf>
    <xf numFmtId="0" fontId="3" fillId="0" borderId="37" xfId="3128" applyFont="1" applyBorder="1" applyAlignment="1">
      <alignment horizontal="right" vertical="center"/>
    </xf>
    <xf numFmtId="0" fontId="3" fillId="0" borderId="23" xfId="3128" applyFont="1" applyBorder="1" applyAlignment="1">
      <alignment vertical="center"/>
    </xf>
    <xf numFmtId="0" fontId="3" fillId="0" borderId="1" xfId="3128" applyFont="1" applyBorder="1" applyAlignment="1">
      <alignment vertical="center"/>
    </xf>
    <xf numFmtId="0" fontId="7" fillId="0" borderId="25" xfId="3133" applyFont="1" applyBorder="1" applyAlignment="1">
      <alignment horizontal="center" vertical="center"/>
    </xf>
    <xf numFmtId="0" fontId="7" fillId="0" borderId="31" xfId="3133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7" fillId="0" borderId="24" xfId="3133" applyFont="1" applyBorder="1" applyAlignment="1">
      <alignment horizontal="center" vertical="center"/>
    </xf>
    <xf numFmtId="0" fontId="7" fillId="0" borderId="21" xfId="3133" applyFont="1" applyBorder="1" applyAlignment="1">
      <alignment horizontal="center" vertical="center"/>
    </xf>
    <xf numFmtId="0" fontId="64" fillId="0" borderId="21" xfId="3133" applyFont="1" applyBorder="1" applyAlignment="1">
      <alignment horizontal="center" vertical="center"/>
    </xf>
    <xf numFmtId="41" fontId="7" fillId="0" borderId="21" xfId="3133" applyNumberFormat="1" applyFont="1" applyBorder="1" applyAlignment="1">
      <alignment horizontal="center" vertical="center" wrapText="1"/>
    </xf>
    <xf numFmtId="41" fontId="7" fillId="0" borderId="30" xfId="3133" applyNumberFormat="1" applyFont="1" applyBorder="1" applyAlignment="1">
      <alignment horizontal="center" vertical="center" wrapText="1"/>
    </xf>
    <xf numFmtId="0" fontId="7" fillId="0" borderId="30" xfId="3133" applyFont="1" applyBorder="1" applyAlignment="1">
      <alignment horizontal="center" vertical="center"/>
    </xf>
    <xf numFmtId="0" fontId="66" fillId="0" borderId="41" xfId="3128" applyFont="1" applyBorder="1" applyAlignment="1">
      <alignment horizontal="center" vertical="center"/>
    </xf>
  </cellXfs>
  <cellStyles count="3139">
    <cellStyle name=" " xfId="1"/>
    <cellStyle name="' '" xfId="2"/>
    <cellStyle name="$" xfId="3"/>
    <cellStyle name="$_02.깨기집계총합" xfId="4"/>
    <cellStyle name="$_2.깨기집계총합" xfId="5"/>
    <cellStyle name="$_2-7호암교부대공" xfId="6"/>
    <cellStyle name="$_db진흥" xfId="7"/>
    <cellStyle name="$_SE40" xfId="8"/>
    <cellStyle name="$_견적2" xfId="9"/>
    <cellStyle name="$_공사비2001-06" xfId="10"/>
    <cellStyle name="$_금당차우 농로수량" xfId="11"/>
    <cellStyle name="$_기아" xfId="12"/>
    <cellStyle name="$_상외동제수량" xfId="13"/>
    <cellStyle name="$_합판거푸집" xfId="14"/>
    <cellStyle name="&amp;A" xfId="15"/>
    <cellStyle name="(##.00)" xfId="16"/>
    <cellStyle name="(1)" xfId="17"/>
    <cellStyle name=")" xfId="18"/>
    <cellStyle name=";;;" xfId="19"/>
    <cellStyle name="??&amp;O?&amp;H?_x0008__x000f__x0007_?_x0007__x0001__x0001_" xfId="20"/>
    <cellStyle name="??&amp;O?&amp;H?_x0008_??_x0007__x0001__x0001_" xfId="21"/>
    <cellStyle name="?W?_laroux" xfId="22"/>
    <cellStyle name="_04-기타공3" xfId="23"/>
    <cellStyle name="_06. 기타공" xfId="24"/>
    <cellStyle name="_07-기타공" xfId="25"/>
    <cellStyle name="_08-기타공" xfId="26"/>
    <cellStyle name="_2-호안(옥산좌안제)" xfId="27"/>
    <cellStyle name="_2-호안(옥산좌안제)_6_하강천수량1" xfId="28"/>
    <cellStyle name="_2-호안(옥산좌안제)_봉대천 축제공" xfId="29"/>
    <cellStyle name="_2-호안(옥산좌안제)_봉대천 축제공_6_하강천수량1" xfId="30"/>
    <cellStyle name="_2-호안(옥산좌안제)_봉대천 축제공_석축_옹벽블럭산근양식0" xfId="31"/>
    <cellStyle name="_2-호안(옥산좌안제)_석축_옹벽블럭산근양식0" xfId="32"/>
    <cellStyle name="_2-호안(옥산좌안제)_하강천 토적표" xfId="33"/>
    <cellStyle name="_3-00구조-집계(생송제)" xfId="34"/>
    <cellStyle name="_3-00구조-집계(생송제)_6_하강천수량1" xfId="35"/>
    <cellStyle name="_3-00구조-집계(생송제)_봉대천 축제공" xfId="36"/>
    <cellStyle name="_3-00구조-집계(생송제)_봉대천 축제공_6_하강천수량1" xfId="37"/>
    <cellStyle name="_3-00구조-집계(생송제)_봉대천 축제공_석축_옹벽블럭산근양식0" xfId="38"/>
    <cellStyle name="_3-00구조-집계(생송제)_석축_옹벽블럭산근양식0" xfId="39"/>
    <cellStyle name="_3-00구조-집계(생송제)_하강천 토적표" xfId="40"/>
    <cellStyle name="_LW그라우팅(울진금장5)" xfId="41"/>
    <cellStyle name="_교통안전시설공(합)" xfId="42"/>
    <cellStyle name="_노면표지단위" xfId="43"/>
    <cellStyle name="_도곡1교 교대 수량" xfId="44"/>
    <cellStyle name="_도곡1교 교대 수량_6_하강천수량1" xfId="45"/>
    <cellStyle name="_도곡1교 교대 수량_교통안전시설공(합)" xfId="46"/>
    <cellStyle name="_도곡1교 교대 수량_노면표지단위" xfId="47"/>
    <cellStyle name="_도곡1교 교대 수량_봉대천 축제공" xfId="48"/>
    <cellStyle name="_도곡1교 교대 수량_봉대천 축제공_6_하강천수량1" xfId="49"/>
    <cellStyle name="_도곡1교 교대 수량_봉대천 축제공_석축_옹벽블럭산근양식0" xfId="50"/>
    <cellStyle name="_도곡1교 교대 수량_석축_옹벽블럭산근양식0" xfId="51"/>
    <cellStyle name="_도곡1교 교대 수량_암거수량" xfId="52"/>
    <cellStyle name="_도곡1교 교대 수량_암거수량(2)" xfId="53"/>
    <cellStyle name="_도곡1교 교대 수량_암거수량(2)_6_하강천수량1" xfId="54"/>
    <cellStyle name="_도곡1교 교대 수량_암거수량(2)_봉대천 축제공" xfId="55"/>
    <cellStyle name="_도곡1교 교대 수량_암거수량(2)_봉대천 축제공_6_하강천수량1" xfId="56"/>
    <cellStyle name="_도곡1교 교대 수량_암거수량(2)_봉대천 축제공_석축_옹벽블럭산근양식0" xfId="57"/>
    <cellStyle name="_도곡1교 교대 수량_암거수량(2)_석축_옹벽블럭산근양식0" xfId="58"/>
    <cellStyle name="_도곡1교 교대 수량_암거수량(2)_용수로(종산2제)" xfId="59"/>
    <cellStyle name="_도곡1교 교대 수량_암거수량(2)_용수로(종산2제)_03-2.구조물공(배수로)" xfId="60"/>
    <cellStyle name="_도곡1교 교대 수량_암거수량(2)_용수로(종산2제)_03-2.적곡제구조물공-배수로" xfId="61"/>
    <cellStyle name="_도곡1교 교대 수량_암거수량(2)_하강천 토적표" xfId="62"/>
    <cellStyle name="_도곡1교 교대 수량_암거수량_6_하강천수량1" xfId="63"/>
    <cellStyle name="_도곡1교 교대 수량_암거수량_봉대천 축제공" xfId="64"/>
    <cellStyle name="_도곡1교 교대 수량_암거수량_봉대천 축제공_6_하강천수량1" xfId="65"/>
    <cellStyle name="_도곡1교 교대 수량_암거수량_봉대천 축제공_석축_옹벽블럭산근양식0" xfId="66"/>
    <cellStyle name="_도곡1교 교대 수량_암거수량_석축_옹벽블럭산근양식0" xfId="67"/>
    <cellStyle name="_도곡1교 교대 수량_암거수량_용수로(종산2제)" xfId="68"/>
    <cellStyle name="_도곡1교 교대 수량_암거수량_용수로(종산2제)_03-2.구조물공(배수로)" xfId="69"/>
    <cellStyle name="_도곡1교 교대 수량_암거수량_용수로(종산2제)_03-2.적곡제구조물공-배수로" xfId="70"/>
    <cellStyle name="_도곡1교 교대 수량_암거수량_하강천 토적표" xfId="71"/>
    <cellStyle name="_도곡1교 교대 수량_용수로(종산2제)" xfId="72"/>
    <cellStyle name="_도곡1교 교대 수량_용수로(종산2제)_03-2.구조물공(배수로)" xfId="73"/>
    <cellStyle name="_도곡1교 교대 수량_용수로(종산2제)_03-2.적곡제구조물공-배수로" xfId="74"/>
    <cellStyle name="_도곡1교 교대 수량_하강천 토적표" xfId="75"/>
    <cellStyle name="_도곡1교 교대(시점) 수량" xfId="76"/>
    <cellStyle name="_도곡1교 교대(시점) 수량_6_하강천수량1" xfId="77"/>
    <cellStyle name="_도곡1교 교대(시점) 수량_교통안전시설공(합)" xfId="78"/>
    <cellStyle name="_도곡1교 교대(시점) 수량_노면표지단위" xfId="79"/>
    <cellStyle name="_도곡1교 교대(시점) 수량_봉대천 축제공" xfId="80"/>
    <cellStyle name="_도곡1교 교대(시점) 수량_봉대천 축제공_6_하강천수량1" xfId="81"/>
    <cellStyle name="_도곡1교 교대(시점) 수량_봉대천 축제공_석축_옹벽블럭산근양식0" xfId="82"/>
    <cellStyle name="_도곡1교 교대(시점) 수량_석축_옹벽블럭산근양식0" xfId="83"/>
    <cellStyle name="_도곡1교 교대(시점) 수량_암거수량" xfId="84"/>
    <cellStyle name="_도곡1교 교대(시점) 수량_암거수량(2)" xfId="85"/>
    <cellStyle name="_도곡1교 교대(시점) 수량_암거수량(2)_6_하강천수량1" xfId="86"/>
    <cellStyle name="_도곡1교 교대(시점) 수량_암거수량(2)_봉대천 축제공" xfId="87"/>
    <cellStyle name="_도곡1교 교대(시점) 수량_암거수량(2)_봉대천 축제공_6_하강천수량1" xfId="88"/>
    <cellStyle name="_도곡1교 교대(시점) 수량_암거수량(2)_봉대천 축제공_석축_옹벽블럭산근양식0" xfId="89"/>
    <cellStyle name="_도곡1교 교대(시점) 수량_암거수량(2)_석축_옹벽블럭산근양식0" xfId="90"/>
    <cellStyle name="_도곡1교 교대(시점) 수량_암거수량(2)_용수로(종산2제)" xfId="91"/>
    <cellStyle name="_도곡1교 교대(시점) 수량_암거수량(2)_용수로(종산2제)_03-2.구조물공(배수로)" xfId="92"/>
    <cellStyle name="_도곡1교 교대(시점) 수량_암거수량(2)_용수로(종산2제)_03-2.적곡제구조물공-배수로" xfId="93"/>
    <cellStyle name="_도곡1교 교대(시점) 수량_암거수량(2)_하강천 토적표" xfId="94"/>
    <cellStyle name="_도곡1교 교대(시점) 수량_암거수량_6_하강천수량1" xfId="95"/>
    <cellStyle name="_도곡1교 교대(시점) 수량_암거수량_봉대천 축제공" xfId="96"/>
    <cellStyle name="_도곡1교 교대(시점) 수량_암거수량_봉대천 축제공_6_하강천수량1" xfId="97"/>
    <cellStyle name="_도곡1교 교대(시점) 수량_암거수량_봉대천 축제공_석축_옹벽블럭산근양식0" xfId="98"/>
    <cellStyle name="_도곡1교 교대(시점) 수량_암거수량_석축_옹벽블럭산근양식0" xfId="99"/>
    <cellStyle name="_도곡1교 교대(시점) 수량_암거수량_용수로(종산2제)" xfId="100"/>
    <cellStyle name="_도곡1교 교대(시점) 수량_암거수량_용수로(종산2제)_03-2.구조물공(배수로)" xfId="101"/>
    <cellStyle name="_도곡1교 교대(시점) 수량_암거수량_용수로(종산2제)_03-2.적곡제구조물공-배수로" xfId="102"/>
    <cellStyle name="_도곡1교 교대(시점) 수량_암거수량_하강천 토적표" xfId="103"/>
    <cellStyle name="_도곡1교 교대(시점) 수량_용수로(종산2제)" xfId="104"/>
    <cellStyle name="_도곡1교 교대(시점) 수량_용수로(종산2제)_03-2.구조물공(배수로)" xfId="105"/>
    <cellStyle name="_도곡1교 교대(시점) 수량_용수로(종산2제)_03-2.적곡제구조물공-배수로" xfId="106"/>
    <cellStyle name="_도곡1교 교대(시점) 수량_하강천 토적표" xfId="107"/>
    <cellStyle name="_도곡1교 하부공 수량" xfId="108"/>
    <cellStyle name="_도곡1교 하부공 수량_6_하강천수량1" xfId="109"/>
    <cellStyle name="_도곡1교 하부공 수량_교통안전시설공(합)" xfId="110"/>
    <cellStyle name="_도곡1교 하부공 수량_노면표지단위" xfId="111"/>
    <cellStyle name="_도곡1교 하부공 수량_봉대천 축제공" xfId="112"/>
    <cellStyle name="_도곡1교 하부공 수량_봉대천 축제공_6_하강천수량1" xfId="113"/>
    <cellStyle name="_도곡1교 하부공 수량_봉대천 축제공_석축_옹벽블럭산근양식0" xfId="114"/>
    <cellStyle name="_도곡1교 하부공 수량_석축_옹벽블럭산근양식0" xfId="115"/>
    <cellStyle name="_도곡1교 하부공 수량_암거수량" xfId="116"/>
    <cellStyle name="_도곡1교 하부공 수량_암거수량(2)" xfId="117"/>
    <cellStyle name="_도곡1교 하부공 수량_암거수량(2)_6_하강천수량1" xfId="118"/>
    <cellStyle name="_도곡1교 하부공 수량_암거수량(2)_봉대천 축제공" xfId="119"/>
    <cellStyle name="_도곡1교 하부공 수량_암거수량(2)_봉대천 축제공_6_하강천수량1" xfId="120"/>
    <cellStyle name="_도곡1교 하부공 수량_암거수량(2)_봉대천 축제공_석축_옹벽블럭산근양식0" xfId="121"/>
    <cellStyle name="_도곡1교 하부공 수량_암거수량(2)_석축_옹벽블럭산근양식0" xfId="122"/>
    <cellStyle name="_도곡1교 하부공 수량_암거수량(2)_용수로(종산2제)" xfId="123"/>
    <cellStyle name="_도곡1교 하부공 수량_암거수량(2)_용수로(종산2제)_03-2.구조물공(배수로)" xfId="124"/>
    <cellStyle name="_도곡1교 하부공 수량_암거수량(2)_용수로(종산2제)_03-2.적곡제구조물공-배수로" xfId="125"/>
    <cellStyle name="_도곡1교 하부공 수량_암거수량(2)_하강천 토적표" xfId="126"/>
    <cellStyle name="_도곡1교 하부공 수량_암거수량_6_하강천수량1" xfId="127"/>
    <cellStyle name="_도곡1교 하부공 수량_암거수량_봉대천 축제공" xfId="128"/>
    <cellStyle name="_도곡1교 하부공 수량_암거수량_봉대천 축제공_6_하강천수량1" xfId="129"/>
    <cellStyle name="_도곡1교 하부공 수량_암거수량_봉대천 축제공_석축_옹벽블럭산근양식0" xfId="130"/>
    <cellStyle name="_도곡1교 하부공 수량_암거수량_석축_옹벽블럭산근양식0" xfId="131"/>
    <cellStyle name="_도곡1교 하부공 수량_암거수량_용수로(종산2제)" xfId="132"/>
    <cellStyle name="_도곡1교 하부공 수량_암거수량_용수로(종산2제)_03-2.구조물공(배수로)" xfId="133"/>
    <cellStyle name="_도곡1교 하부공 수량_암거수량_용수로(종산2제)_03-2.적곡제구조물공-배수로" xfId="134"/>
    <cellStyle name="_도곡1교 하부공 수량_암거수량_하강천 토적표" xfId="135"/>
    <cellStyle name="_도곡1교 하부공 수량_용수로(종산2제)" xfId="136"/>
    <cellStyle name="_도곡1교 하부공 수량_용수로(종산2제)_03-2.구조물공(배수로)" xfId="137"/>
    <cellStyle name="_도곡1교 하부공 수량_용수로(종산2제)_03-2.적곡제구조물공-배수로" xfId="138"/>
    <cellStyle name="_도곡1교 하부공 수량_하강천 토적표" xfId="139"/>
    <cellStyle name="_도곡2교 교대 수량" xfId="140"/>
    <cellStyle name="_도곡2교 교대 수량_6_하강천수량1" xfId="141"/>
    <cellStyle name="_도곡2교 교대 수량_교통안전시설공(합)" xfId="142"/>
    <cellStyle name="_도곡2교 교대 수량_노면표지단위" xfId="143"/>
    <cellStyle name="_도곡2교 교대 수량_봉대천 축제공" xfId="144"/>
    <cellStyle name="_도곡2교 교대 수량_봉대천 축제공_6_하강천수량1" xfId="145"/>
    <cellStyle name="_도곡2교 교대 수량_봉대천 축제공_석축_옹벽블럭산근양식0" xfId="146"/>
    <cellStyle name="_도곡2교 교대 수량_석축_옹벽블럭산근양식0" xfId="147"/>
    <cellStyle name="_도곡2교 교대 수량_암거수량" xfId="148"/>
    <cellStyle name="_도곡2교 교대 수량_암거수량(2)" xfId="149"/>
    <cellStyle name="_도곡2교 교대 수량_암거수량(2)_6_하강천수량1" xfId="150"/>
    <cellStyle name="_도곡2교 교대 수량_암거수량(2)_봉대천 축제공" xfId="151"/>
    <cellStyle name="_도곡2교 교대 수량_암거수량(2)_봉대천 축제공_6_하강천수량1" xfId="152"/>
    <cellStyle name="_도곡2교 교대 수량_암거수량(2)_봉대천 축제공_석축_옹벽블럭산근양식0" xfId="153"/>
    <cellStyle name="_도곡2교 교대 수량_암거수량(2)_석축_옹벽블럭산근양식0" xfId="154"/>
    <cellStyle name="_도곡2교 교대 수량_암거수량(2)_용수로(종산2제)" xfId="155"/>
    <cellStyle name="_도곡2교 교대 수량_암거수량(2)_용수로(종산2제)_03-2.구조물공(배수로)" xfId="156"/>
    <cellStyle name="_도곡2교 교대 수량_암거수량(2)_용수로(종산2제)_03-2.적곡제구조물공-배수로" xfId="157"/>
    <cellStyle name="_도곡2교 교대 수량_암거수량(2)_하강천 토적표" xfId="158"/>
    <cellStyle name="_도곡2교 교대 수량_암거수량_6_하강천수량1" xfId="159"/>
    <cellStyle name="_도곡2교 교대 수량_암거수량_봉대천 축제공" xfId="160"/>
    <cellStyle name="_도곡2교 교대 수량_암거수량_봉대천 축제공_6_하강천수량1" xfId="161"/>
    <cellStyle name="_도곡2교 교대 수량_암거수량_봉대천 축제공_석축_옹벽블럭산근양식0" xfId="162"/>
    <cellStyle name="_도곡2교 교대 수량_암거수량_석축_옹벽블럭산근양식0" xfId="163"/>
    <cellStyle name="_도곡2교 교대 수량_암거수량_용수로(종산2제)" xfId="164"/>
    <cellStyle name="_도곡2교 교대 수량_암거수량_용수로(종산2제)_03-2.구조물공(배수로)" xfId="165"/>
    <cellStyle name="_도곡2교 교대 수량_암거수량_용수로(종산2제)_03-2.적곡제구조물공-배수로" xfId="166"/>
    <cellStyle name="_도곡2교 교대 수량_암거수량_하강천 토적표" xfId="167"/>
    <cellStyle name="_도곡2교 교대 수량_용수로(종산2제)" xfId="168"/>
    <cellStyle name="_도곡2교 교대 수량_용수로(종산2제)_03-2.구조물공(배수로)" xfId="169"/>
    <cellStyle name="_도곡2교 교대 수량_용수로(종산2제)_03-2.적곡제구조물공-배수로" xfId="170"/>
    <cellStyle name="_도곡2교 교대 수량_하강천 토적표" xfId="171"/>
    <cellStyle name="_도곡2교 교대(종점) 수량" xfId="172"/>
    <cellStyle name="_도곡2교 교대(종점) 수량_6_하강천수량1" xfId="173"/>
    <cellStyle name="_도곡2교 교대(종점) 수량_교통안전시설공(합)" xfId="174"/>
    <cellStyle name="_도곡2교 교대(종점) 수량_노면표지단위" xfId="175"/>
    <cellStyle name="_도곡2교 교대(종점) 수량_봉대천 축제공" xfId="176"/>
    <cellStyle name="_도곡2교 교대(종점) 수량_봉대천 축제공_6_하강천수량1" xfId="177"/>
    <cellStyle name="_도곡2교 교대(종점) 수량_봉대천 축제공_석축_옹벽블럭산근양식0" xfId="178"/>
    <cellStyle name="_도곡2교 교대(종점) 수량_석축_옹벽블럭산근양식0" xfId="179"/>
    <cellStyle name="_도곡2교 교대(종점) 수량_암거수량" xfId="180"/>
    <cellStyle name="_도곡2교 교대(종점) 수량_암거수량(2)" xfId="181"/>
    <cellStyle name="_도곡2교 교대(종점) 수량_암거수량(2)_6_하강천수량1" xfId="182"/>
    <cellStyle name="_도곡2교 교대(종점) 수량_암거수량(2)_봉대천 축제공" xfId="183"/>
    <cellStyle name="_도곡2교 교대(종점) 수량_암거수량(2)_봉대천 축제공_6_하강천수량1" xfId="184"/>
    <cellStyle name="_도곡2교 교대(종점) 수량_암거수량(2)_봉대천 축제공_석축_옹벽블럭산근양식0" xfId="185"/>
    <cellStyle name="_도곡2교 교대(종점) 수량_암거수량(2)_석축_옹벽블럭산근양식0" xfId="186"/>
    <cellStyle name="_도곡2교 교대(종점) 수량_암거수량(2)_용수로(종산2제)" xfId="187"/>
    <cellStyle name="_도곡2교 교대(종점) 수량_암거수량(2)_용수로(종산2제)_03-2.구조물공(배수로)" xfId="188"/>
    <cellStyle name="_도곡2교 교대(종점) 수량_암거수량(2)_용수로(종산2제)_03-2.적곡제구조물공-배수로" xfId="189"/>
    <cellStyle name="_도곡2교 교대(종점) 수량_암거수량(2)_하강천 토적표" xfId="190"/>
    <cellStyle name="_도곡2교 교대(종점) 수량_암거수량_6_하강천수량1" xfId="191"/>
    <cellStyle name="_도곡2교 교대(종점) 수량_암거수량_봉대천 축제공" xfId="192"/>
    <cellStyle name="_도곡2교 교대(종점) 수량_암거수량_봉대천 축제공_6_하강천수량1" xfId="193"/>
    <cellStyle name="_도곡2교 교대(종점) 수량_암거수량_봉대천 축제공_석축_옹벽블럭산근양식0" xfId="194"/>
    <cellStyle name="_도곡2교 교대(종점) 수량_암거수량_석축_옹벽블럭산근양식0" xfId="195"/>
    <cellStyle name="_도곡2교 교대(종점) 수량_암거수량_용수로(종산2제)" xfId="196"/>
    <cellStyle name="_도곡2교 교대(종점) 수량_암거수량_용수로(종산2제)_03-2.구조물공(배수로)" xfId="197"/>
    <cellStyle name="_도곡2교 교대(종점) 수량_암거수량_용수로(종산2제)_03-2.적곡제구조물공-배수로" xfId="198"/>
    <cellStyle name="_도곡2교 교대(종점) 수량_암거수량_하강천 토적표" xfId="199"/>
    <cellStyle name="_도곡2교 교대(종점) 수량_용수로(종산2제)" xfId="200"/>
    <cellStyle name="_도곡2교 교대(종점) 수량_용수로(종산2제)_03-2.구조물공(배수로)" xfId="201"/>
    <cellStyle name="_도곡2교 교대(종점) 수량_용수로(종산2제)_03-2.적곡제구조물공-배수로" xfId="202"/>
    <cellStyle name="_도곡2교 교대(종점) 수량_하강천 토적표" xfId="203"/>
    <cellStyle name="_도곡3교 교대 수량" xfId="204"/>
    <cellStyle name="_도곡3교 교대 수량_6_하강천수량1" xfId="205"/>
    <cellStyle name="_도곡3교 교대 수량_교통안전시설공(합)" xfId="206"/>
    <cellStyle name="_도곡3교 교대 수량_노면표지단위" xfId="207"/>
    <cellStyle name="_도곡3교 교대 수량_봉대천 축제공" xfId="208"/>
    <cellStyle name="_도곡3교 교대 수량_봉대천 축제공_6_하강천수량1" xfId="209"/>
    <cellStyle name="_도곡3교 교대 수량_봉대천 축제공_석축_옹벽블럭산근양식0" xfId="210"/>
    <cellStyle name="_도곡3교 교대 수량_석축_옹벽블럭산근양식0" xfId="211"/>
    <cellStyle name="_도곡3교 교대 수량_암거수량" xfId="212"/>
    <cellStyle name="_도곡3교 교대 수량_암거수량(2)" xfId="213"/>
    <cellStyle name="_도곡3교 교대 수량_암거수량(2)_6_하강천수량1" xfId="214"/>
    <cellStyle name="_도곡3교 교대 수량_암거수량(2)_봉대천 축제공" xfId="215"/>
    <cellStyle name="_도곡3교 교대 수량_암거수량(2)_봉대천 축제공_6_하강천수량1" xfId="216"/>
    <cellStyle name="_도곡3교 교대 수량_암거수량(2)_봉대천 축제공_석축_옹벽블럭산근양식0" xfId="217"/>
    <cellStyle name="_도곡3교 교대 수량_암거수량(2)_석축_옹벽블럭산근양식0" xfId="218"/>
    <cellStyle name="_도곡3교 교대 수량_암거수량(2)_용수로(종산2제)" xfId="219"/>
    <cellStyle name="_도곡3교 교대 수량_암거수량(2)_용수로(종산2제)_03-2.구조물공(배수로)" xfId="220"/>
    <cellStyle name="_도곡3교 교대 수량_암거수량(2)_용수로(종산2제)_03-2.적곡제구조물공-배수로" xfId="221"/>
    <cellStyle name="_도곡3교 교대 수량_암거수량(2)_하강천 토적표" xfId="222"/>
    <cellStyle name="_도곡3교 교대 수량_암거수량_6_하강천수량1" xfId="223"/>
    <cellStyle name="_도곡3교 교대 수량_암거수량_봉대천 축제공" xfId="224"/>
    <cellStyle name="_도곡3교 교대 수량_암거수량_봉대천 축제공_6_하강천수량1" xfId="225"/>
    <cellStyle name="_도곡3교 교대 수량_암거수량_봉대천 축제공_석축_옹벽블럭산근양식0" xfId="226"/>
    <cellStyle name="_도곡3교 교대 수량_암거수량_석축_옹벽블럭산근양식0" xfId="227"/>
    <cellStyle name="_도곡3교 교대 수량_암거수량_용수로(종산2제)" xfId="228"/>
    <cellStyle name="_도곡3교 교대 수량_암거수량_용수로(종산2제)_03-2.구조물공(배수로)" xfId="229"/>
    <cellStyle name="_도곡3교 교대 수량_암거수량_용수로(종산2제)_03-2.적곡제구조물공-배수로" xfId="230"/>
    <cellStyle name="_도곡3교 교대 수량_암거수량_하강천 토적표" xfId="231"/>
    <cellStyle name="_도곡3교 교대 수량_용수로(종산2제)" xfId="232"/>
    <cellStyle name="_도곡3교 교대 수량_용수로(종산2제)_03-2.구조물공(배수로)" xfId="233"/>
    <cellStyle name="_도곡3교 교대 수량_용수로(종산2제)_03-2.적곡제구조물공-배수로" xfId="234"/>
    <cellStyle name="_도곡3교 교대 수량_하강천 토적표" xfId="235"/>
    <cellStyle name="_도곡4교 하부공 수량" xfId="236"/>
    <cellStyle name="_도곡4교 하부공 수량_6_하강천수량1" xfId="237"/>
    <cellStyle name="_도곡4교 하부공 수량_교통안전시설공(합)" xfId="238"/>
    <cellStyle name="_도곡4교 하부공 수량_노면표지단위" xfId="239"/>
    <cellStyle name="_도곡4교 하부공 수량_봉대천 축제공" xfId="240"/>
    <cellStyle name="_도곡4교 하부공 수량_봉대천 축제공_6_하강천수량1" xfId="241"/>
    <cellStyle name="_도곡4교 하부공 수량_봉대천 축제공_석축_옹벽블럭산근양식0" xfId="242"/>
    <cellStyle name="_도곡4교 하부공 수량_석축_옹벽블럭산근양식0" xfId="243"/>
    <cellStyle name="_도곡4교 하부공 수량_암거수량" xfId="244"/>
    <cellStyle name="_도곡4교 하부공 수량_암거수량(2)" xfId="245"/>
    <cellStyle name="_도곡4교 하부공 수량_암거수량(2)_6_하강천수량1" xfId="246"/>
    <cellStyle name="_도곡4교 하부공 수량_암거수량(2)_봉대천 축제공" xfId="247"/>
    <cellStyle name="_도곡4교 하부공 수량_암거수량(2)_봉대천 축제공_6_하강천수량1" xfId="248"/>
    <cellStyle name="_도곡4교 하부공 수량_암거수량(2)_봉대천 축제공_석축_옹벽블럭산근양식0" xfId="249"/>
    <cellStyle name="_도곡4교 하부공 수량_암거수량(2)_석축_옹벽블럭산근양식0" xfId="250"/>
    <cellStyle name="_도곡4교 하부공 수량_암거수량(2)_용수로(종산2제)" xfId="251"/>
    <cellStyle name="_도곡4교 하부공 수량_암거수량(2)_용수로(종산2제)_03-2.구조물공(배수로)" xfId="252"/>
    <cellStyle name="_도곡4교 하부공 수량_암거수량(2)_용수로(종산2제)_03-2.적곡제구조물공-배수로" xfId="253"/>
    <cellStyle name="_도곡4교 하부공 수량_암거수량(2)_하강천 토적표" xfId="254"/>
    <cellStyle name="_도곡4교 하부공 수량_암거수량_6_하강천수량1" xfId="255"/>
    <cellStyle name="_도곡4교 하부공 수량_암거수량_봉대천 축제공" xfId="256"/>
    <cellStyle name="_도곡4교 하부공 수량_암거수량_봉대천 축제공_6_하강천수량1" xfId="257"/>
    <cellStyle name="_도곡4교 하부공 수량_암거수량_봉대천 축제공_석축_옹벽블럭산근양식0" xfId="258"/>
    <cellStyle name="_도곡4교 하부공 수량_암거수량_석축_옹벽블럭산근양식0" xfId="259"/>
    <cellStyle name="_도곡4교 하부공 수량_암거수량_용수로(종산2제)" xfId="260"/>
    <cellStyle name="_도곡4교 하부공 수량_암거수량_용수로(종산2제)_03-2.구조물공(배수로)" xfId="261"/>
    <cellStyle name="_도곡4교 하부공 수량_암거수량_용수로(종산2제)_03-2.적곡제구조물공-배수로" xfId="262"/>
    <cellStyle name="_도곡4교 하부공 수량_암거수량_하강천 토적표" xfId="263"/>
    <cellStyle name="_도곡4교 하부공 수량_용수로(종산2제)" xfId="264"/>
    <cellStyle name="_도곡4교 하부공 수량_용수로(종산2제)_03-2.구조물공(배수로)" xfId="265"/>
    <cellStyle name="_도곡4교 하부공 수량_용수로(종산2제)_03-2.적곡제구조물공-배수로" xfId="266"/>
    <cellStyle name="_도곡4교 하부공 수량_하강천 토적표" xfId="267"/>
    <cellStyle name="_도곡교 교대 수량" xfId="268"/>
    <cellStyle name="_도곡교 교대 수량_6_하강천수량1" xfId="269"/>
    <cellStyle name="_도곡교 교대 수량_교통안전시설공(합)" xfId="270"/>
    <cellStyle name="_도곡교 교대 수량_노면표지단위" xfId="271"/>
    <cellStyle name="_도곡교 교대 수량_봉대천 축제공" xfId="272"/>
    <cellStyle name="_도곡교 교대 수량_봉대천 축제공_6_하강천수량1" xfId="273"/>
    <cellStyle name="_도곡교 교대 수량_봉대천 축제공_석축_옹벽블럭산근양식0" xfId="274"/>
    <cellStyle name="_도곡교 교대 수량_석축_옹벽블럭산근양식0" xfId="275"/>
    <cellStyle name="_도곡교 교대 수량_암거수량" xfId="276"/>
    <cellStyle name="_도곡교 교대 수량_암거수량(2)" xfId="277"/>
    <cellStyle name="_도곡교 교대 수량_암거수량(2)_6_하강천수량1" xfId="278"/>
    <cellStyle name="_도곡교 교대 수량_암거수량(2)_봉대천 축제공" xfId="279"/>
    <cellStyle name="_도곡교 교대 수량_암거수량(2)_봉대천 축제공_6_하강천수량1" xfId="280"/>
    <cellStyle name="_도곡교 교대 수량_암거수량(2)_봉대천 축제공_석축_옹벽블럭산근양식0" xfId="281"/>
    <cellStyle name="_도곡교 교대 수량_암거수량(2)_석축_옹벽블럭산근양식0" xfId="282"/>
    <cellStyle name="_도곡교 교대 수량_암거수량(2)_용수로(종산2제)" xfId="283"/>
    <cellStyle name="_도곡교 교대 수량_암거수량(2)_용수로(종산2제)_03-2.구조물공(배수로)" xfId="284"/>
    <cellStyle name="_도곡교 교대 수량_암거수량(2)_용수로(종산2제)_03-2.적곡제구조물공-배수로" xfId="285"/>
    <cellStyle name="_도곡교 교대 수량_암거수량(2)_하강천 토적표" xfId="286"/>
    <cellStyle name="_도곡교 교대 수량_암거수량_6_하강천수량1" xfId="287"/>
    <cellStyle name="_도곡교 교대 수량_암거수량_봉대천 축제공" xfId="288"/>
    <cellStyle name="_도곡교 교대 수량_암거수량_봉대천 축제공_6_하강천수량1" xfId="289"/>
    <cellStyle name="_도곡교 교대 수량_암거수량_봉대천 축제공_석축_옹벽블럭산근양식0" xfId="290"/>
    <cellStyle name="_도곡교 교대 수량_암거수량_석축_옹벽블럭산근양식0" xfId="291"/>
    <cellStyle name="_도곡교 교대 수량_암거수량_용수로(종산2제)" xfId="292"/>
    <cellStyle name="_도곡교 교대 수량_암거수량_용수로(종산2제)_03-2.구조물공(배수로)" xfId="293"/>
    <cellStyle name="_도곡교 교대 수량_암거수량_용수로(종산2제)_03-2.적곡제구조물공-배수로" xfId="294"/>
    <cellStyle name="_도곡교 교대 수량_암거수량_하강천 토적표" xfId="295"/>
    <cellStyle name="_도곡교 교대 수량_용수로(종산2제)" xfId="296"/>
    <cellStyle name="_도곡교 교대 수량_용수로(종산2제)_03-2.구조물공(배수로)" xfId="297"/>
    <cellStyle name="_도곡교 교대 수량_용수로(종산2제)_03-2.적곡제구조물공-배수로" xfId="298"/>
    <cellStyle name="_도곡교 교대 수량_하강천 토적표" xfId="299"/>
    <cellStyle name="_비탈면안정공(율촌산단)우리분리0706" xfId="300"/>
    <cellStyle name="_사동초중" xfId="301"/>
    <cellStyle name="_암거수량" xfId="302"/>
    <cellStyle name="_암거수량(2)" xfId="303"/>
    <cellStyle name="_암거수량(2)_6_하강천수량1" xfId="304"/>
    <cellStyle name="_암거수량(2)_봉대천 축제공" xfId="305"/>
    <cellStyle name="_암거수량(2)_봉대천 축제공_6_하강천수량1" xfId="306"/>
    <cellStyle name="_암거수량(2)_봉대천 축제공_석축_옹벽블럭산근양식0" xfId="307"/>
    <cellStyle name="_암거수량(2)_석축_옹벽블럭산근양식0" xfId="308"/>
    <cellStyle name="_암거수량(2)_용수로(종산2제)" xfId="309"/>
    <cellStyle name="_암거수량(2)_용수로(종산2제)_03-2.구조물공(배수로)" xfId="310"/>
    <cellStyle name="_암거수량(2)_용수로(종산2제)_03-2.적곡제구조물공-배수로" xfId="311"/>
    <cellStyle name="_암거수량(2)_하강천 토적표" xfId="312"/>
    <cellStyle name="_암거수량_6_하강천수량1" xfId="313"/>
    <cellStyle name="_암거수량_봉대천 축제공" xfId="314"/>
    <cellStyle name="_암거수량_봉대천 축제공_6_하강천수량1" xfId="315"/>
    <cellStyle name="_암거수량_봉대천 축제공_석축_옹벽블럭산근양식0" xfId="316"/>
    <cellStyle name="_암거수량_석축_옹벽블럭산근양식0" xfId="317"/>
    <cellStyle name="_암거수량_용수로(종산2제)" xfId="318"/>
    <cellStyle name="_암거수량_용수로(종산2제)_03-2.구조물공(배수로)" xfId="319"/>
    <cellStyle name="_암거수량_용수로(종산2제)_03-2.적곡제구조물공-배수로" xfId="320"/>
    <cellStyle name="_암거수량_하강천 토적표" xfId="321"/>
    <cellStyle name="_여울공" xfId="322"/>
    <cellStyle name="_용수로(종산2제)" xfId="323"/>
    <cellStyle name="_용수로(종산2제)_03-2.구조물공(배수로)" xfId="324"/>
    <cellStyle name="_용수로(종산2제)_03-2.적곡제구조물공-배수로" xfId="325"/>
    <cellStyle name="_자받아라`~" xfId="326"/>
    <cellStyle name="_제작집수정(산근)" xfId="327"/>
    <cellStyle name="``" xfId="328"/>
    <cellStyle name="’E‰Y [0.00]_laroux" xfId="329"/>
    <cellStyle name="’E‰Y_laroux" xfId="330"/>
    <cellStyle name="¤@?e_TEST-1 " xfId="331"/>
    <cellStyle name="+,-,0" xfId="332"/>
    <cellStyle name="△ []" xfId="333"/>
    <cellStyle name="△ [0]" xfId="334"/>
    <cellStyle name="1" xfId="335"/>
    <cellStyle name="1_01.관기2구 농로수량산출서" xfId="336"/>
    <cellStyle name="1_01.상촌종골농로포장 수량산출서" xfId="337"/>
    <cellStyle name="1_2.5통(평지마을)수량산출서" xfId="338"/>
    <cellStyle name="1_5..용수마을안길수량산출서" xfId="339"/>
    <cellStyle name="1_시민계략공사" xfId="340"/>
    <cellStyle name="1_시민계략공사_전기-한남" xfId="341"/>
    <cellStyle name="10공/㎥" xfId="342"/>
    <cellStyle name="2" xfId="343"/>
    <cellStyle name="2)" xfId="344"/>
    <cellStyle name="3" xfId="345"/>
    <cellStyle name="6" xfId="346"/>
    <cellStyle name="60" xfId="347"/>
    <cellStyle name="9.6" xfId="348"/>
    <cellStyle name="96" xfId="349"/>
    <cellStyle name="a" xfId="350"/>
    <cellStyle name="a [0]_mud plant bolted" xfId="351"/>
    <cellStyle name="a)" xfId="352"/>
    <cellStyle name="a_Boo2" xfId="353"/>
    <cellStyle name="a_Boo2_02-옹벽공" xfId="354"/>
    <cellStyle name="a_Boo2_03.옹벽공" xfId="355"/>
    <cellStyle name="a_Boo2_06.부대공" xfId="356"/>
    <cellStyle name="a_Boo2_06.부대공_09-부대공" xfId="357"/>
    <cellStyle name="a_Boo2_07-부대공" xfId="358"/>
    <cellStyle name="a_Boo2_07-부대공_09-부대공" xfId="359"/>
    <cellStyle name="a_Boo2_도로수량양식" xfId="360"/>
    <cellStyle name="a_Boo2_도로수량양식_02-옹벽공" xfId="361"/>
    <cellStyle name="a_Boo2_도로수량양식_03.옹벽공" xfId="362"/>
    <cellStyle name="a_Boo2_도로수량양식_06.부대공" xfId="363"/>
    <cellStyle name="a_Boo2_도로수량양식_06.부대공_09-부대공" xfId="364"/>
    <cellStyle name="a_Boo2_도로수량양식_07-부대공" xfId="365"/>
    <cellStyle name="a_Boo2_도로수량양식_07-부대공_09-부대공" xfId="366"/>
    <cellStyle name="a_Boo2_도로수량양식_운암동수량최종" xfId="367"/>
    <cellStyle name="a_Boo2_도로수량양식_운암동수량최종_06.부대공" xfId="368"/>
    <cellStyle name="a_Boo2_도로수량양식_운암동수량최종_06.부대공_06.부대공" xfId="369"/>
    <cellStyle name="a_Boo2_도로수량양식_운암동수량최종_06.부대공_06.부대공_09-부대공" xfId="370"/>
    <cellStyle name="a_Boo2_도로수량양식_운암동수량최종_06.부대공_07-부대공" xfId="371"/>
    <cellStyle name="a_Boo2_도로수량양식_운암동수량최종_06.부대공_07-부대공_09-부대공" xfId="372"/>
    <cellStyle name="a_Boo2_도로수량양식_운암동수량최종_09-부대공" xfId="373"/>
    <cellStyle name="a_Boo2_도로수량양식_운암동수량최종_계단" xfId="374"/>
    <cellStyle name="a_Boo2_도로수량양식_운암동수량최종_기계공고수량최종" xfId="375"/>
    <cellStyle name="a_Boo2_도로수량양식_운암동수량최종_기계공고수량최종_02-옹벽공" xfId="376"/>
    <cellStyle name="a_Boo2_도로수량양식_운암동수량최종_기계공고수량최종_03.옹벽공" xfId="377"/>
    <cellStyle name="a_Boo2_도로수량양식_운암동수량최종_기계공고수량최종_06.부대공" xfId="378"/>
    <cellStyle name="a_Boo2_도로수량양식_운암동수량최종_기계공고수량최종_06.부대공_09-부대공" xfId="379"/>
    <cellStyle name="a_Boo2_도로수량양식_운암동수량최종_기계공고수량최종_07-부대공" xfId="380"/>
    <cellStyle name="a_Boo2_도로수량양식_운암동수량최종_기계공고수량최종_07-부대공_09-부대공" xfId="381"/>
    <cellStyle name="a_Boo2_수량산출" xfId="382"/>
    <cellStyle name="a_Boo2_수량산출_02-옹벽공" xfId="383"/>
    <cellStyle name="a_Boo2_수량산출_03.옹벽공" xfId="384"/>
    <cellStyle name="a_Boo2_수량산출_06.부대공" xfId="385"/>
    <cellStyle name="a_Boo2_수량산출_06.부대공_09-부대공" xfId="386"/>
    <cellStyle name="a_Boo2_수량산출_07-부대공" xfId="387"/>
    <cellStyle name="a_Boo2_수량산출_07-부대공_09-부대공" xfId="388"/>
    <cellStyle name="a_Boo2_수량산출_운암동수량최종" xfId="389"/>
    <cellStyle name="a_Boo2_수량산출_운암동수량최종_06.부대공" xfId="390"/>
    <cellStyle name="a_Boo2_수량산출_운암동수량최종_06.부대공_06.부대공" xfId="391"/>
    <cellStyle name="a_Boo2_수량산출_운암동수량최종_06.부대공_06.부대공_09-부대공" xfId="392"/>
    <cellStyle name="a_Boo2_수량산출_운암동수량최종_06.부대공_07-부대공" xfId="393"/>
    <cellStyle name="a_Boo2_수량산출_운암동수량최종_06.부대공_07-부대공_09-부대공" xfId="394"/>
    <cellStyle name="a_Boo2_수량산출_운암동수량최종_09-부대공" xfId="395"/>
    <cellStyle name="a_Boo2_수량산출_운암동수량최종_계단" xfId="396"/>
    <cellStyle name="a_Boo2_수량산출_운암동수량최종_기계공고수량최종" xfId="397"/>
    <cellStyle name="a_Boo2_수량산출_운암동수량최종_기계공고수량최종_02-옹벽공" xfId="398"/>
    <cellStyle name="a_Boo2_수량산출_운암동수량최종_기계공고수량최종_03.옹벽공" xfId="399"/>
    <cellStyle name="a_Boo2_수량산출_운암동수량최종_기계공고수량최종_06.부대공" xfId="400"/>
    <cellStyle name="a_Boo2_수량산출_운암동수량최종_기계공고수량최종_06.부대공_09-부대공" xfId="401"/>
    <cellStyle name="a_Boo2_수량산출_운암동수량최종_기계공고수량최종_07-부대공" xfId="402"/>
    <cellStyle name="a_Boo2_수량산출_운암동수량최종_기계공고수량최종_07-부대공_09-부대공" xfId="403"/>
    <cellStyle name="a_Boo2_운암동수량최종" xfId="404"/>
    <cellStyle name="a_Boo2_운암동수량최종_06.부대공" xfId="405"/>
    <cellStyle name="a_Boo2_운암동수량최종_06.부대공_06.부대공" xfId="406"/>
    <cellStyle name="a_Boo2_운암동수량최종_06.부대공_06.부대공_09-부대공" xfId="407"/>
    <cellStyle name="a_Boo2_운암동수량최종_06.부대공_07-부대공" xfId="408"/>
    <cellStyle name="a_Boo2_운암동수량최종_06.부대공_07-부대공_09-부대공" xfId="409"/>
    <cellStyle name="a_Boo2_운암동수량최종_09-부대공" xfId="410"/>
    <cellStyle name="a_Boo2_운암동수량최종_계단" xfId="411"/>
    <cellStyle name="a_Boo2_운암동수량최종_기계공고수량최종" xfId="412"/>
    <cellStyle name="a_Boo2_운암동수량최종_기계공고수량최종_02-옹벽공" xfId="413"/>
    <cellStyle name="a_Boo2_운암동수량최종_기계공고수량최종_03.옹벽공" xfId="414"/>
    <cellStyle name="a_Boo2_운암동수량최종_기계공고수량최종_06.부대공" xfId="415"/>
    <cellStyle name="a_Boo2_운암동수량최종_기계공고수량최종_06.부대공_09-부대공" xfId="416"/>
    <cellStyle name="a_Boo2_운암동수량최종_기계공고수량최종_07-부대공" xfId="417"/>
    <cellStyle name="a_Boo2_운암동수량최종_기계공고수량최종_07-부대공_09-부대공" xfId="418"/>
    <cellStyle name="a_Boo2_인월중군소하천" xfId="419"/>
    <cellStyle name="a_Boo2_인월중군소하천_02-옹벽공" xfId="420"/>
    <cellStyle name="a_Boo2_인월중군소하천_03.옹벽공" xfId="421"/>
    <cellStyle name="a_Boo2_인월중군소하천_06.부대공" xfId="422"/>
    <cellStyle name="a_Boo2_인월중군소하천_06.부대공_09-부대공" xfId="423"/>
    <cellStyle name="a_Boo2_인월중군소하천_07-부대공" xfId="424"/>
    <cellStyle name="a_Boo2_인월중군소하천_07-부대공_09-부대공" xfId="425"/>
    <cellStyle name="a_Boo2_인월중군소하천_운암동수량최종" xfId="426"/>
    <cellStyle name="a_Boo2_인월중군소하천_운암동수량최종_06.부대공" xfId="427"/>
    <cellStyle name="a_Boo2_인월중군소하천_운암동수량최종_06.부대공_06.부대공" xfId="428"/>
    <cellStyle name="a_Boo2_인월중군소하천_운암동수량최종_06.부대공_06.부대공_09-부대공" xfId="429"/>
    <cellStyle name="a_Boo2_인월중군소하천_운암동수량최종_06.부대공_07-부대공" xfId="430"/>
    <cellStyle name="a_Boo2_인월중군소하천_운암동수량최종_06.부대공_07-부대공_09-부대공" xfId="431"/>
    <cellStyle name="a_Boo2_인월중군소하천_운암동수량최종_09-부대공" xfId="432"/>
    <cellStyle name="a_Boo2_인월중군소하천_운암동수량최종_계단" xfId="433"/>
    <cellStyle name="a_Boo2_인월중군소하천_운암동수량최종_기계공고수량최종" xfId="434"/>
    <cellStyle name="a_Boo2_인월중군소하천_운암동수량최종_기계공고수량최종_02-옹벽공" xfId="435"/>
    <cellStyle name="a_Boo2_인월중군소하천_운암동수량최종_기계공고수량최종_03.옹벽공" xfId="436"/>
    <cellStyle name="a_Boo2_인월중군소하천_운암동수량최종_기계공고수량최종_06.부대공" xfId="437"/>
    <cellStyle name="a_Boo2_인월중군소하천_운암동수량최종_기계공고수량최종_06.부대공_09-부대공" xfId="438"/>
    <cellStyle name="a_Boo2_인월중군소하천_운암동수량최종_기계공고수량최종_07-부대공" xfId="439"/>
    <cellStyle name="a_Boo2_인월중군소하천_운암동수량최종_기계공고수량최종_07-부대공_09-부대공" xfId="440"/>
    <cellStyle name="a_Book2" xfId="441"/>
    <cellStyle name="a_Book2_02-옹벽공" xfId="442"/>
    <cellStyle name="a_Book2_03.옹벽공" xfId="443"/>
    <cellStyle name="a_Book2_06.부대공" xfId="444"/>
    <cellStyle name="a_Book2_06.부대공_09-부대공" xfId="445"/>
    <cellStyle name="a_Book2_07-부대공" xfId="446"/>
    <cellStyle name="a_Book2_07-부대공_09-부대공" xfId="447"/>
    <cellStyle name="a_Book2_도로수량양식" xfId="448"/>
    <cellStyle name="a_Book2_도로수량양식_02-옹벽공" xfId="449"/>
    <cellStyle name="a_Book2_도로수량양식_03.옹벽공" xfId="450"/>
    <cellStyle name="a_Book2_도로수량양식_06.부대공" xfId="451"/>
    <cellStyle name="a_Book2_도로수량양식_06.부대공_09-부대공" xfId="452"/>
    <cellStyle name="a_Book2_도로수량양식_07-부대공" xfId="453"/>
    <cellStyle name="a_Book2_도로수량양식_07-부대공_09-부대공" xfId="454"/>
    <cellStyle name="a_Book2_도로수량양식_운암동수량최종" xfId="455"/>
    <cellStyle name="a_Book2_도로수량양식_운암동수량최종_06.부대공" xfId="456"/>
    <cellStyle name="a_Book2_도로수량양식_운암동수량최종_06.부대공_06.부대공" xfId="457"/>
    <cellStyle name="a_Book2_도로수량양식_운암동수량최종_06.부대공_06.부대공_09-부대공" xfId="458"/>
    <cellStyle name="a_Book2_도로수량양식_운암동수량최종_06.부대공_07-부대공" xfId="459"/>
    <cellStyle name="a_Book2_도로수량양식_운암동수량최종_06.부대공_07-부대공_09-부대공" xfId="460"/>
    <cellStyle name="a_Book2_도로수량양식_운암동수량최종_09-부대공" xfId="461"/>
    <cellStyle name="a_Book2_도로수량양식_운암동수량최종_계단" xfId="462"/>
    <cellStyle name="a_Book2_도로수량양식_운암동수량최종_기계공고수량최종" xfId="463"/>
    <cellStyle name="a_Book2_도로수량양식_운암동수량최종_기계공고수량최종_02-옹벽공" xfId="464"/>
    <cellStyle name="a_Book2_도로수량양식_운암동수량최종_기계공고수량최종_03.옹벽공" xfId="465"/>
    <cellStyle name="a_Book2_도로수량양식_운암동수량최종_기계공고수량최종_06.부대공" xfId="466"/>
    <cellStyle name="a_Book2_도로수량양식_운암동수량최종_기계공고수량최종_06.부대공_09-부대공" xfId="467"/>
    <cellStyle name="a_Book2_도로수량양식_운암동수량최종_기계공고수량최종_07-부대공" xfId="468"/>
    <cellStyle name="a_Book2_도로수량양식_운암동수량최종_기계공고수량최종_07-부대공_09-부대공" xfId="469"/>
    <cellStyle name="a_Book2_수량산출" xfId="470"/>
    <cellStyle name="a_Book2_수량산출_02-옹벽공" xfId="471"/>
    <cellStyle name="a_Book2_수량산출_03.옹벽공" xfId="472"/>
    <cellStyle name="a_Book2_수량산출_06.부대공" xfId="473"/>
    <cellStyle name="a_Book2_수량산출_06.부대공_09-부대공" xfId="474"/>
    <cellStyle name="a_Book2_수량산출_07-부대공" xfId="475"/>
    <cellStyle name="a_Book2_수량산출_07-부대공_09-부대공" xfId="476"/>
    <cellStyle name="a_Book2_수량산출_운암동수량최종" xfId="477"/>
    <cellStyle name="a_Book2_수량산출_운암동수량최종_06.부대공" xfId="478"/>
    <cellStyle name="a_Book2_수량산출_운암동수량최종_06.부대공_06.부대공" xfId="479"/>
    <cellStyle name="a_Book2_수량산출_운암동수량최종_06.부대공_06.부대공_09-부대공" xfId="480"/>
    <cellStyle name="a_Book2_수량산출_운암동수량최종_06.부대공_07-부대공" xfId="481"/>
    <cellStyle name="a_Book2_수량산출_운암동수량최종_06.부대공_07-부대공_09-부대공" xfId="482"/>
    <cellStyle name="a_Book2_수량산출_운암동수량최종_09-부대공" xfId="483"/>
    <cellStyle name="a_Book2_수량산출_운암동수량최종_계단" xfId="484"/>
    <cellStyle name="a_Book2_수량산출_운암동수량최종_기계공고수량최종" xfId="485"/>
    <cellStyle name="a_Book2_수량산출_운암동수량최종_기계공고수량최종_02-옹벽공" xfId="486"/>
    <cellStyle name="a_Book2_수량산출_운암동수량최종_기계공고수량최종_03.옹벽공" xfId="487"/>
    <cellStyle name="a_Book2_수량산출_운암동수량최종_기계공고수량최종_06.부대공" xfId="488"/>
    <cellStyle name="a_Book2_수량산출_운암동수량최종_기계공고수량최종_06.부대공_09-부대공" xfId="489"/>
    <cellStyle name="a_Book2_수량산출_운암동수량최종_기계공고수량최종_07-부대공" xfId="490"/>
    <cellStyle name="a_Book2_수량산출_운암동수량최종_기계공고수량최종_07-부대공_09-부대공" xfId="491"/>
    <cellStyle name="a_Book2_운암동수량최종" xfId="492"/>
    <cellStyle name="a_Book2_운암동수량최종_06.부대공" xfId="493"/>
    <cellStyle name="a_Book2_운암동수량최종_06.부대공_06.부대공" xfId="494"/>
    <cellStyle name="a_Book2_운암동수량최종_06.부대공_06.부대공_09-부대공" xfId="495"/>
    <cellStyle name="a_Book2_운암동수량최종_06.부대공_07-부대공" xfId="496"/>
    <cellStyle name="a_Book2_운암동수량최종_06.부대공_07-부대공_09-부대공" xfId="497"/>
    <cellStyle name="a_Book2_운암동수량최종_09-부대공" xfId="498"/>
    <cellStyle name="a_Book2_운암동수량최종_계단" xfId="499"/>
    <cellStyle name="a_Book2_운암동수량최종_기계공고수량최종" xfId="500"/>
    <cellStyle name="a_Book2_운암동수량최종_기계공고수량최종_02-옹벽공" xfId="501"/>
    <cellStyle name="a_Book2_운암동수량최종_기계공고수량최종_03.옹벽공" xfId="502"/>
    <cellStyle name="a_Book2_운암동수량최종_기계공고수량최종_06.부대공" xfId="503"/>
    <cellStyle name="a_Book2_운암동수량최종_기계공고수량최종_06.부대공_09-부대공" xfId="504"/>
    <cellStyle name="a_Book2_운암동수량최종_기계공고수량최종_07-부대공" xfId="505"/>
    <cellStyle name="a_Book2_운암동수량최종_기계공고수량최종_07-부대공_09-부대공" xfId="506"/>
    <cellStyle name="a_Book2_인월중군소하천" xfId="507"/>
    <cellStyle name="a_Book2_인월중군소하천_02-옹벽공" xfId="508"/>
    <cellStyle name="a_Book2_인월중군소하천_03.옹벽공" xfId="509"/>
    <cellStyle name="a_Book2_인월중군소하천_06.부대공" xfId="510"/>
    <cellStyle name="a_Book2_인월중군소하천_06.부대공_09-부대공" xfId="511"/>
    <cellStyle name="a_Book2_인월중군소하천_07-부대공" xfId="512"/>
    <cellStyle name="a_Book2_인월중군소하천_07-부대공_09-부대공" xfId="513"/>
    <cellStyle name="a_Book2_인월중군소하천_운암동수량최종" xfId="514"/>
    <cellStyle name="a_Book2_인월중군소하천_운암동수량최종_06.부대공" xfId="515"/>
    <cellStyle name="a_Book2_인월중군소하천_운암동수량최종_06.부대공_06.부대공" xfId="516"/>
    <cellStyle name="a_Book2_인월중군소하천_운암동수량최종_06.부대공_06.부대공_09-부대공" xfId="517"/>
    <cellStyle name="a_Book2_인월중군소하천_운암동수량최종_06.부대공_07-부대공" xfId="518"/>
    <cellStyle name="a_Book2_인월중군소하천_운암동수량최종_06.부대공_07-부대공_09-부대공" xfId="519"/>
    <cellStyle name="a_Book2_인월중군소하천_운암동수량최종_09-부대공" xfId="520"/>
    <cellStyle name="a_Book2_인월중군소하천_운암동수량최종_계단" xfId="521"/>
    <cellStyle name="a_Book2_인월중군소하천_운암동수량최종_기계공고수량최종" xfId="522"/>
    <cellStyle name="a_Book2_인월중군소하천_운암동수량최종_기계공고수량최종_02-옹벽공" xfId="523"/>
    <cellStyle name="a_Book2_인월중군소하천_운암동수량최종_기계공고수량최종_03.옹벽공" xfId="524"/>
    <cellStyle name="a_Book2_인월중군소하천_운암동수량최종_기계공고수량최종_06.부대공" xfId="525"/>
    <cellStyle name="a_Book2_인월중군소하천_운암동수량최종_기계공고수량최종_06.부대공_09-부대공" xfId="526"/>
    <cellStyle name="a_Book2_인월중군소하천_운암동수량최종_기계공고수량최종_07-부대공" xfId="527"/>
    <cellStyle name="a_Book2_인월중군소하천_운암동수량최종_기계공고수량최종_07-부대공_09-부대공" xfId="528"/>
    <cellStyle name="a_Book4" xfId="529"/>
    <cellStyle name="a_Book4_02-옹벽공" xfId="530"/>
    <cellStyle name="a_Book4_03.옹벽공" xfId="531"/>
    <cellStyle name="a_Book4_06.부대공" xfId="532"/>
    <cellStyle name="a_Book4_06.부대공_09-부대공" xfId="533"/>
    <cellStyle name="a_Book4_07-부대공" xfId="534"/>
    <cellStyle name="a_Book4_07-부대공_09-부대공" xfId="535"/>
    <cellStyle name="a_Book4_도로수량양식" xfId="536"/>
    <cellStyle name="a_Book4_도로수량양식_02-옹벽공" xfId="537"/>
    <cellStyle name="a_Book4_도로수량양식_03.옹벽공" xfId="538"/>
    <cellStyle name="a_Book4_도로수량양식_06.부대공" xfId="539"/>
    <cellStyle name="a_Book4_도로수량양식_06.부대공_09-부대공" xfId="540"/>
    <cellStyle name="a_Book4_도로수량양식_07-부대공" xfId="541"/>
    <cellStyle name="a_Book4_도로수량양식_07-부대공_09-부대공" xfId="542"/>
    <cellStyle name="a_Book4_도로수량양식_운암동수량최종" xfId="543"/>
    <cellStyle name="a_Book4_도로수량양식_운암동수량최종_06.부대공" xfId="544"/>
    <cellStyle name="a_Book4_도로수량양식_운암동수량최종_06.부대공_06.부대공" xfId="545"/>
    <cellStyle name="a_Book4_도로수량양식_운암동수량최종_06.부대공_06.부대공_09-부대공" xfId="546"/>
    <cellStyle name="a_Book4_도로수량양식_운암동수량최종_06.부대공_07-부대공" xfId="547"/>
    <cellStyle name="a_Book4_도로수량양식_운암동수량최종_06.부대공_07-부대공_09-부대공" xfId="548"/>
    <cellStyle name="a_Book4_도로수량양식_운암동수량최종_09-부대공" xfId="549"/>
    <cellStyle name="a_Book4_도로수량양식_운암동수량최종_계단" xfId="550"/>
    <cellStyle name="a_Book4_도로수량양식_운암동수량최종_기계공고수량최종" xfId="551"/>
    <cellStyle name="a_Book4_도로수량양식_운암동수량최종_기계공고수량최종_02-옹벽공" xfId="552"/>
    <cellStyle name="a_Book4_도로수량양식_운암동수량최종_기계공고수량최종_03.옹벽공" xfId="553"/>
    <cellStyle name="a_Book4_도로수량양식_운암동수량최종_기계공고수량최종_06.부대공" xfId="554"/>
    <cellStyle name="a_Book4_도로수량양식_운암동수량최종_기계공고수량최종_06.부대공_09-부대공" xfId="555"/>
    <cellStyle name="a_Book4_도로수량양식_운암동수량최종_기계공고수량최종_07-부대공" xfId="556"/>
    <cellStyle name="a_Book4_도로수량양식_운암동수량최종_기계공고수량최종_07-부대공_09-부대공" xfId="557"/>
    <cellStyle name="a_Book4_수량산출" xfId="558"/>
    <cellStyle name="a_Book4_수량산출_02-옹벽공" xfId="559"/>
    <cellStyle name="a_Book4_수량산출_03.옹벽공" xfId="560"/>
    <cellStyle name="a_Book4_수량산출_06.부대공" xfId="561"/>
    <cellStyle name="a_Book4_수량산출_06.부대공_09-부대공" xfId="562"/>
    <cellStyle name="a_Book4_수량산출_07-부대공" xfId="563"/>
    <cellStyle name="a_Book4_수량산출_07-부대공_09-부대공" xfId="564"/>
    <cellStyle name="a_Book4_수량산출_운암동수량최종" xfId="565"/>
    <cellStyle name="a_Book4_수량산출_운암동수량최종_06.부대공" xfId="566"/>
    <cellStyle name="a_Book4_수량산출_운암동수량최종_06.부대공_06.부대공" xfId="567"/>
    <cellStyle name="a_Book4_수량산출_운암동수량최종_06.부대공_06.부대공_09-부대공" xfId="568"/>
    <cellStyle name="a_Book4_수량산출_운암동수량최종_06.부대공_07-부대공" xfId="569"/>
    <cellStyle name="a_Book4_수량산출_운암동수량최종_06.부대공_07-부대공_09-부대공" xfId="570"/>
    <cellStyle name="a_Book4_수량산출_운암동수량최종_09-부대공" xfId="571"/>
    <cellStyle name="a_Book4_수량산출_운암동수량최종_계단" xfId="572"/>
    <cellStyle name="a_Book4_수량산출_운암동수량최종_기계공고수량최종" xfId="573"/>
    <cellStyle name="a_Book4_수량산출_운암동수량최종_기계공고수량최종_02-옹벽공" xfId="574"/>
    <cellStyle name="a_Book4_수량산출_운암동수량최종_기계공고수량최종_03.옹벽공" xfId="575"/>
    <cellStyle name="a_Book4_수량산출_운암동수량최종_기계공고수량최종_06.부대공" xfId="576"/>
    <cellStyle name="a_Book4_수량산출_운암동수량최종_기계공고수량최종_06.부대공_09-부대공" xfId="577"/>
    <cellStyle name="a_Book4_수량산출_운암동수량최종_기계공고수량최종_07-부대공" xfId="578"/>
    <cellStyle name="a_Book4_수량산출_운암동수량최종_기계공고수량최종_07-부대공_09-부대공" xfId="579"/>
    <cellStyle name="a_Book4_운암동수량최종" xfId="580"/>
    <cellStyle name="a_Book4_운암동수량최종_06.부대공" xfId="581"/>
    <cellStyle name="a_Book4_운암동수량최종_06.부대공_06.부대공" xfId="582"/>
    <cellStyle name="a_Book4_운암동수량최종_06.부대공_06.부대공_09-부대공" xfId="583"/>
    <cellStyle name="a_Book4_운암동수량최종_06.부대공_07-부대공" xfId="584"/>
    <cellStyle name="a_Book4_운암동수량최종_06.부대공_07-부대공_09-부대공" xfId="585"/>
    <cellStyle name="a_Book4_운암동수량최종_09-부대공" xfId="586"/>
    <cellStyle name="a_Book4_운암동수량최종_계단" xfId="587"/>
    <cellStyle name="a_Book4_운암동수량최종_기계공고수량최종" xfId="588"/>
    <cellStyle name="a_Book4_운암동수량최종_기계공고수량최종_02-옹벽공" xfId="589"/>
    <cellStyle name="a_Book4_운암동수량최종_기계공고수량최종_03.옹벽공" xfId="590"/>
    <cellStyle name="a_Book4_운암동수량최종_기계공고수량최종_06.부대공" xfId="591"/>
    <cellStyle name="a_Book4_운암동수량최종_기계공고수량최종_06.부대공_09-부대공" xfId="592"/>
    <cellStyle name="a_Book4_운암동수량최종_기계공고수량최종_07-부대공" xfId="593"/>
    <cellStyle name="a_Book4_운암동수량최종_기계공고수량최종_07-부대공_09-부대공" xfId="594"/>
    <cellStyle name="a_Book4_인월중군소하천" xfId="595"/>
    <cellStyle name="a_Book4_인월중군소하천_02-옹벽공" xfId="596"/>
    <cellStyle name="a_Book4_인월중군소하천_03.옹벽공" xfId="597"/>
    <cellStyle name="a_Book4_인월중군소하천_06.부대공" xfId="598"/>
    <cellStyle name="a_Book4_인월중군소하천_06.부대공_09-부대공" xfId="599"/>
    <cellStyle name="a_Book4_인월중군소하천_07-부대공" xfId="600"/>
    <cellStyle name="a_Book4_인월중군소하천_07-부대공_09-부대공" xfId="601"/>
    <cellStyle name="a_Book4_인월중군소하천_운암동수량최종" xfId="602"/>
    <cellStyle name="a_Book4_인월중군소하천_운암동수량최종_06.부대공" xfId="603"/>
    <cellStyle name="a_Book4_인월중군소하천_운암동수량최종_06.부대공_06.부대공" xfId="604"/>
    <cellStyle name="a_Book4_인월중군소하천_운암동수량최종_06.부대공_06.부대공_09-부대공" xfId="605"/>
    <cellStyle name="a_Book4_인월중군소하천_운암동수량최종_06.부대공_07-부대공" xfId="606"/>
    <cellStyle name="a_Book4_인월중군소하천_운암동수량최종_06.부대공_07-부대공_09-부대공" xfId="607"/>
    <cellStyle name="a_Book4_인월중군소하천_운암동수량최종_09-부대공" xfId="608"/>
    <cellStyle name="a_Book4_인월중군소하천_운암동수량최종_계단" xfId="609"/>
    <cellStyle name="a_Book4_인월중군소하천_운암동수량최종_기계공고수량최종" xfId="610"/>
    <cellStyle name="a_Book4_인월중군소하천_운암동수량최종_기계공고수량최종_02-옹벽공" xfId="611"/>
    <cellStyle name="a_Book4_인월중군소하천_운암동수량최종_기계공고수량최종_03.옹벽공" xfId="612"/>
    <cellStyle name="a_Book4_인월중군소하천_운암동수량최종_기계공고수량최종_06.부대공" xfId="613"/>
    <cellStyle name="a_Book4_인월중군소하천_운암동수량최종_기계공고수량최종_06.부대공_09-부대공" xfId="614"/>
    <cellStyle name="a_Book4_인월중군소하천_운암동수량최종_기계공고수량최종_07-부대공" xfId="615"/>
    <cellStyle name="a_Book4_인월중군소하천_운암동수량최종_기계공고수량최종_07-부대공_09-부대공" xfId="616"/>
    <cellStyle name="a_곰소수량-포장산출" xfId="617"/>
    <cellStyle name="a_다목적운동장" xfId="618"/>
    <cellStyle name="a_봉덕-선운간수량" xfId="619"/>
    <cellStyle name="a_수량전체" xfId="620"/>
    <cellStyle name="a_수량전체_02-옹벽공" xfId="621"/>
    <cellStyle name="a_수량전체_03.옹벽공" xfId="622"/>
    <cellStyle name="a_수량전체_06.부대공" xfId="623"/>
    <cellStyle name="a_수량전체_06.부대공_09-부대공" xfId="624"/>
    <cellStyle name="a_수량전체_07-부대공" xfId="625"/>
    <cellStyle name="a_수량전체_07-부대공_09-부대공" xfId="626"/>
    <cellStyle name="a_수량전체_도로수량양식" xfId="627"/>
    <cellStyle name="a_수량전체_도로수량양식_02-옹벽공" xfId="628"/>
    <cellStyle name="a_수량전체_도로수량양식_03.옹벽공" xfId="629"/>
    <cellStyle name="a_수량전체_도로수량양식_06.부대공" xfId="630"/>
    <cellStyle name="a_수량전체_도로수량양식_06.부대공_09-부대공" xfId="631"/>
    <cellStyle name="a_수량전체_도로수량양식_07-부대공" xfId="632"/>
    <cellStyle name="a_수량전체_도로수량양식_07-부대공_09-부대공" xfId="633"/>
    <cellStyle name="a_수량전체_도로수량양식_운암동수량최종" xfId="634"/>
    <cellStyle name="a_수량전체_도로수량양식_운암동수량최종_06.부대공" xfId="635"/>
    <cellStyle name="a_수량전체_도로수량양식_운암동수량최종_06.부대공_06.부대공" xfId="636"/>
    <cellStyle name="a_수량전체_도로수량양식_운암동수량최종_06.부대공_06.부대공_09-부대공" xfId="637"/>
    <cellStyle name="a_수량전체_도로수량양식_운암동수량최종_06.부대공_07-부대공" xfId="638"/>
    <cellStyle name="a_수량전체_도로수량양식_운암동수량최종_06.부대공_07-부대공_09-부대공" xfId="639"/>
    <cellStyle name="a_수량전체_도로수량양식_운암동수량최종_09-부대공" xfId="640"/>
    <cellStyle name="a_수량전체_도로수량양식_운암동수량최종_계단" xfId="641"/>
    <cellStyle name="a_수량전체_도로수량양식_운암동수량최종_기계공고수량최종" xfId="642"/>
    <cellStyle name="a_수량전체_도로수량양식_운암동수량최종_기계공고수량최종_02-옹벽공" xfId="643"/>
    <cellStyle name="a_수량전체_도로수량양식_운암동수량최종_기계공고수량최종_03.옹벽공" xfId="644"/>
    <cellStyle name="a_수량전체_도로수량양식_운암동수량최종_기계공고수량최종_06.부대공" xfId="645"/>
    <cellStyle name="a_수량전체_도로수량양식_운암동수량최종_기계공고수량최종_06.부대공_09-부대공" xfId="646"/>
    <cellStyle name="a_수량전체_도로수량양식_운암동수량최종_기계공고수량최종_07-부대공" xfId="647"/>
    <cellStyle name="a_수량전체_도로수량양식_운암동수량최종_기계공고수량최종_07-부대공_09-부대공" xfId="648"/>
    <cellStyle name="a_수량전체_수량산출" xfId="649"/>
    <cellStyle name="a_수량전체_수량산출_02-옹벽공" xfId="650"/>
    <cellStyle name="a_수량전체_수량산출_03.옹벽공" xfId="651"/>
    <cellStyle name="a_수량전체_수량산출_06.부대공" xfId="652"/>
    <cellStyle name="a_수량전체_수량산출_06.부대공_09-부대공" xfId="653"/>
    <cellStyle name="a_수량전체_수량산출_07-부대공" xfId="654"/>
    <cellStyle name="a_수량전체_수량산출_07-부대공_09-부대공" xfId="655"/>
    <cellStyle name="a_수량전체_수량산출_운암동수량최종" xfId="656"/>
    <cellStyle name="a_수량전체_수량산출_운암동수량최종_06.부대공" xfId="657"/>
    <cellStyle name="a_수량전체_수량산출_운암동수량최종_06.부대공_06.부대공" xfId="658"/>
    <cellStyle name="a_수량전체_수량산출_운암동수량최종_06.부대공_06.부대공_09-부대공" xfId="659"/>
    <cellStyle name="a_수량전체_수량산출_운암동수량최종_06.부대공_07-부대공" xfId="660"/>
    <cellStyle name="a_수량전체_수량산출_운암동수량최종_06.부대공_07-부대공_09-부대공" xfId="661"/>
    <cellStyle name="a_수량전체_수량산출_운암동수량최종_09-부대공" xfId="662"/>
    <cellStyle name="a_수량전체_수량산출_운암동수량최종_계단" xfId="663"/>
    <cellStyle name="a_수량전체_수량산출_운암동수량최종_기계공고수량최종" xfId="664"/>
    <cellStyle name="a_수량전체_수량산출_운암동수량최종_기계공고수량최종_02-옹벽공" xfId="665"/>
    <cellStyle name="a_수량전체_수량산출_운암동수량최종_기계공고수량최종_03.옹벽공" xfId="666"/>
    <cellStyle name="a_수량전체_수량산출_운암동수량최종_기계공고수량최종_06.부대공" xfId="667"/>
    <cellStyle name="a_수량전체_수량산출_운암동수량최종_기계공고수량최종_06.부대공_09-부대공" xfId="668"/>
    <cellStyle name="a_수량전체_수량산출_운암동수량최종_기계공고수량최종_07-부대공" xfId="669"/>
    <cellStyle name="a_수량전체_수량산출_운암동수량최종_기계공고수량최종_07-부대공_09-부대공" xfId="670"/>
    <cellStyle name="a_수량전체_운암동수량최종" xfId="671"/>
    <cellStyle name="a_수량전체_운암동수량최종_06.부대공" xfId="672"/>
    <cellStyle name="a_수량전체_운암동수량최종_06.부대공_06.부대공" xfId="673"/>
    <cellStyle name="a_수량전체_운암동수량최종_06.부대공_06.부대공_09-부대공" xfId="674"/>
    <cellStyle name="a_수량전체_운암동수량최종_06.부대공_07-부대공" xfId="675"/>
    <cellStyle name="a_수량전체_운암동수량최종_06.부대공_07-부대공_09-부대공" xfId="676"/>
    <cellStyle name="a_수량전체_운암동수량최종_09-부대공" xfId="677"/>
    <cellStyle name="a_수량전체_운암동수량최종_계단" xfId="678"/>
    <cellStyle name="a_수량전체_운암동수량최종_기계공고수량최종" xfId="679"/>
    <cellStyle name="a_수량전체_운암동수량최종_기계공고수량최종_02-옹벽공" xfId="680"/>
    <cellStyle name="a_수량전체_운암동수량최종_기계공고수량최종_03.옹벽공" xfId="681"/>
    <cellStyle name="a_수량전체_운암동수량최종_기계공고수량최종_06.부대공" xfId="682"/>
    <cellStyle name="a_수량전체_운암동수량최종_기계공고수량최종_06.부대공_09-부대공" xfId="683"/>
    <cellStyle name="a_수량전체_운암동수량최종_기계공고수량최종_07-부대공" xfId="684"/>
    <cellStyle name="a_수량전체_운암동수량최종_기계공고수량최종_07-부대공_09-부대공" xfId="685"/>
    <cellStyle name="a_수량전체_인월중군소하천" xfId="686"/>
    <cellStyle name="a_수량전체_인월중군소하천_02-옹벽공" xfId="687"/>
    <cellStyle name="a_수량전체_인월중군소하천_03.옹벽공" xfId="688"/>
    <cellStyle name="a_수량전체_인월중군소하천_06.부대공" xfId="689"/>
    <cellStyle name="a_수량전체_인월중군소하천_06.부대공_09-부대공" xfId="690"/>
    <cellStyle name="a_수량전체_인월중군소하천_07-부대공" xfId="691"/>
    <cellStyle name="a_수량전체_인월중군소하천_07-부대공_09-부대공" xfId="692"/>
    <cellStyle name="a_수량전체_인월중군소하천_운암동수량최종" xfId="693"/>
    <cellStyle name="a_수량전체_인월중군소하천_운암동수량최종_06.부대공" xfId="694"/>
    <cellStyle name="a_수량전체_인월중군소하천_운암동수량최종_06.부대공_06.부대공" xfId="695"/>
    <cellStyle name="a_수량전체_인월중군소하천_운암동수량최종_06.부대공_06.부대공_09-부대공" xfId="696"/>
    <cellStyle name="a_수량전체_인월중군소하천_운암동수량최종_06.부대공_07-부대공" xfId="697"/>
    <cellStyle name="a_수량전체_인월중군소하천_운암동수량최종_06.부대공_07-부대공_09-부대공" xfId="698"/>
    <cellStyle name="a_수량전체_인월중군소하천_운암동수량최종_09-부대공" xfId="699"/>
    <cellStyle name="a_수량전체_인월중군소하천_운암동수량최종_계단" xfId="700"/>
    <cellStyle name="a_수량전체_인월중군소하천_운암동수량최종_기계공고수량최종" xfId="701"/>
    <cellStyle name="a_수량전체_인월중군소하천_운암동수량최종_기계공고수량최종_02-옹벽공" xfId="702"/>
    <cellStyle name="a_수량전체_인월중군소하천_운암동수량최종_기계공고수량최종_03.옹벽공" xfId="703"/>
    <cellStyle name="a_수량전체_인월중군소하천_운암동수량최종_기계공고수량최종_06.부대공" xfId="704"/>
    <cellStyle name="a_수량전체_인월중군소하천_운암동수량최종_기계공고수량최종_06.부대공_09-부대공" xfId="705"/>
    <cellStyle name="a_수량전체_인월중군소하천_운암동수량최종_기계공고수량최종_07-부대공" xfId="706"/>
    <cellStyle name="a_수량전체_인월중군소하천_운암동수량최종_기계공고수량최종_07-부대공_09-부대공" xfId="707"/>
    <cellStyle name="a_작업(수량)" xfId="708"/>
    <cellStyle name="a_중군소하천(최종)" xfId="709"/>
    <cellStyle name="AeE­ [0]_ 2ÆAAþº° " xfId="710"/>
    <cellStyle name="ÅëÈ­ [0]_»óºÎ¼ö·®Áý°è " xfId="711"/>
    <cellStyle name="AeE­ [0]_INQUIRY ¿μ¾÷AßAø " xfId="712"/>
    <cellStyle name="AeE­_ 2ÆAAþº° " xfId="713"/>
    <cellStyle name="ÅëÈ­_»óºÎ¼ö·®Áý°è " xfId="714"/>
    <cellStyle name="AeE­_INQUIRY ¿μ¾÷AßAø " xfId="715"/>
    <cellStyle name="ALIGNMENT" xfId="716"/>
    <cellStyle name="AÞ¸¶ [0]_ 2ÆAAþº° " xfId="717"/>
    <cellStyle name="ÄÞ¸¶ [0]_»óºÎ¼ö·®Áý°è " xfId="718"/>
    <cellStyle name="AÞ¸¶ [0]_INQUIRY ¿μ¾÷AßAø " xfId="719"/>
    <cellStyle name="AÞ¸¶_ 2ÆAAþº° " xfId="720"/>
    <cellStyle name="ÄÞ¸¶_»óºÎ¼ö·®Áý°è " xfId="721"/>
    <cellStyle name="AÞ¸¶_INQUIRY ¿μ¾÷AßAø " xfId="722"/>
    <cellStyle name="BA" xfId="723"/>
    <cellStyle name="b椬ៜ_x000c_Comma_ODCOS " xfId="724"/>
    <cellStyle name="C￥AØ_ 2ÆAAþº° " xfId="725"/>
    <cellStyle name="Ç¥ÁØ_±â¼ú°ËÅä" xfId="726"/>
    <cellStyle name="C￥AØ_≫c¾÷ºIº° AN°e " xfId="727"/>
    <cellStyle name="Calc Currency (0)" xfId="728"/>
    <cellStyle name="category" xfId="729"/>
    <cellStyle name="Comma" xfId="730"/>
    <cellStyle name="Comma [0]" xfId="731"/>
    <cellStyle name="comma zerodec" xfId="732"/>
    <cellStyle name="Comma_ SG&amp;A Bridge " xfId="733"/>
    <cellStyle name="Comma0" xfId="734"/>
    <cellStyle name="Copied" xfId="735"/>
    <cellStyle name="Curren?_x0012_퐀_x0017_?" xfId="736"/>
    <cellStyle name="Currency" xfId="737"/>
    <cellStyle name="Currency [0]" xfId="738"/>
    <cellStyle name="Currency [ﺜ]_P&amp;L_laroux" xfId="739"/>
    <cellStyle name="Currency_ SG&amp;A Bridge " xfId="740"/>
    <cellStyle name="Currency0" xfId="741"/>
    <cellStyle name="Currency1" xfId="742"/>
    <cellStyle name="Date" xfId="743"/>
    <cellStyle name="de" xfId="744"/>
    <cellStyle name="Dezimal [0]_Compiling Utility Macros" xfId="745"/>
    <cellStyle name="Dezimal_Compiling Utility Macros" xfId="746"/>
    <cellStyle name="Dollar (zero dec)" xfId="747"/>
    <cellStyle name="EA" xfId="748"/>
    <cellStyle name="Entered" xfId="749"/>
    <cellStyle name="Euro" xfId="750"/>
    <cellStyle name="F2" xfId="751"/>
    <cellStyle name="F3" xfId="752"/>
    <cellStyle name="F4" xfId="753"/>
    <cellStyle name="F5" xfId="754"/>
    <cellStyle name="F6" xfId="755"/>
    <cellStyle name="F7" xfId="756"/>
    <cellStyle name="F8" xfId="757"/>
    <cellStyle name="Fixed" xfId="758"/>
    <cellStyle name="g" xfId="759"/>
    <cellStyle name="Grey" xfId="760"/>
    <cellStyle name="H1" xfId="761"/>
    <cellStyle name="H2" xfId="762"/>
    <cellStyle name="HEADER" xfId="763"/>
    <cellStyle name="Header1" xfId="764"/>
    <cellStyle name="Header2" xfId="765"/>
    <cellStyle name="Heading 1" xfId="766"/>
    <cellStyle name="Heading 2" xfId="767"/>
    <cellStyle name="Heading1" xfId="768"/>
    <cellStyle name="Heading2" xfId="769"/>
    <cellStyle name="Helv8_PFD4.XLS" xfId="770"/>
    <cellStyle name="Hyperlink_NEGS" xfId="771"/>
    <cellStyle name="Input [yellow]" xfId="772"/>
    <cellStyle name="kg" xfId="773"/>
    <cellStyle name="ℓ" xfId="774"/>
    <cellStyle name="ℓ_Boo2" xfId="775"/>
    <cellStyle name="ℓ_Boo2_02-옹벽공" xfId="776"/>
    <cellStyle name="ℓ_Boo2_03.옹벽공" xfId="777"/>
    <cellStyle name="ℓ_Boo2_06.부대공" xfId="778"/>
    <cellStyle name="ℓ_Boo2_06.부대공_09-부대공" xfId="779"/>
    <cellStyle name="ℓ_Boo2_07-부대공" xfId="780"/>
    <cellStyle name="ℓ_Boo2_07-부대공_09-부대공" xfId="781"/>
    <cellStyle name="ℓ_Boo2_도로수량양식" xfId="782"/>
    <cellStyle name="ℓ_Boo2_도로수량양식_02-옹벽공" xfId="783"/>
    <cellStyle name="ℓ_Boo2_도로수량양식_03.옹벽공" xfId="784"/>
    <cellStyle name="ℓ_Boo2_도로수량양식_06.부대공" xfId="785"/>
    <cellStyle name="ℓ_Boo2_도로수량양식_06.부대공_09-부대공" xfId="786"/>
    <cellStyle name="ℓ_Boo2_도로수량양식_07-부대공" xfId="787"/>
    <cellStyle name="ℓ_Boo2_도로수량양식_07-부대공_09-부대공" xfId="788"/>
    <cellStyle name="ℓ_Boo2_도로수량양식_운암동수량최종" xfId="789"/>
    <cellStyle name="ℓ_Boo2_도로수량양식_운암동수량최종_06.부대공" xfId="790"/>
    <cellStyle name="ℓ_Boo2_도로수량양식_운암동수량최종_06.부대공_06.부대공" xfId="791"/>
    <cellStyle name="ℓ_Boo2_도로수량양식_운암동수량최종_06.부대공_06.부대공_09-부대공" xfId="792"/>
    <cellStyle name="ℓ_Boo2_도로수량양식_운암동수량최종_06.부대공_07-부대공" xfId="793"/>
    <cellStyle name="ℓ_Boo2_도로수량양식_운암동수량최종_06.부대공_07-부대공_09-부대공" xfId="794"/>
    <cellStyle name="ℓ_Boo2_도로수량양식_운암동수량최종_09-부대공" xfId="795"/>
    <cellStyle name="ℓ_Boo2_도로수량양식_운암동수량최종_계단" xfId="796"/>
    <cellStyle name="ℓ_Boo2_도로수량양식_운암동수량최종_기계공고수량최종" xfId="797"/>
    <cellStyle name="ℓ_Boo2_도로수량양식_운암동수량최종_기계공고수량최종_02-옹벽공" xfId="798"/>
    <cellStyle name="ℓ_Boo2_도로수량양식_운암동수량최종_기계공고수량최종_03.옹벽공" xfId="799"/>
    <cellStyle name="ℓ_Boo2_도로수량양식_운암동수량최종_기계공고수량최종_06.부대공" xfId="800"/>
    <cellStyle name="ℓ_Boo2_도로수량양식_운암동수량최종_기계공고수량최종_06.부대공_09-부대공" xfId="801"/>
    <cellStyle name="ℓ_Boo2_도로수량양식_운암동수량최종_기계공고수량최종_07-부대공" xfId="802"/>
    <cellStyle name="ℓ_Boo2_도로수량양식_운암동수량최종_기계공고수량최종_07-부대공_09-부대공" xfId="803"/>
    <cellStyle name="ℓ_Boo2_수량산출" xfId="804"/>
    <cellStyle name="ℓ_Boo2_수량산출_02-옹벽공" xfId="805"/>
    <cellStyle name="ℓ_Boo2_수량산출_03.옹벽공" xfId="806"/>
    <cellStyle name="ℓ_Boo2_수량산출_06.부대공" xfId="807"/>
    <cellStyle name="ℓ_Boo2_수량산출_06.부대공_09-부대공" xfId="808"/>
    <cellStyle name="ℓ_Boo2_수량산출_07-부대공" xfId="809"/>
    <cellStyle name="ℓ_Boo2_수량산출_07-부대공_09-부대공" xfId="810"/>
    <cellStyle name="ℓ_Boo2_수량산출_운암동수량최종" xfId="811"/>
    <cellStyle name="ℓ_Boo2_수량산출_운암동수량최종_06.부대공" xfId="812"/>
    <cellStyle name="ℓ_Boo2_수량산출_운암동수량최종_06.부대공_06.부대공" xfId="813"/>
    <cellStyle name="ℓ_Boo2_수량산출_운암동수량최종_06.부대공_06.부대공_09-부대공" xfId="814"/>
    <cellStyle name="ℓ_Boo2_수량산출_운암동수량최종_06.부대공_07-부대공" xfId="815"/>
    <cellStyle name="ℓ_Boo2_수량산출_운암동수량최종_06.부대공_07-부대공_09-부대공" xfId="816"/>
    <cellStyle name="ℓ_Boo2_수량산출_운암동수량최종_09-부대공" xfId="817"/>
    <cellStyle name="ℓ_Boo2_수량산출_운암동수량최종_계단" xfId="818"/>
    <cellStyle name="ℓ_Boo2_수량산출_운암동수량최종_기계공고수량최종" xfId="819"/>
    <cellStyle name="ℓ_Boo2_수량산출_운암동수량최종_기계공고수량최종_02-옹벽공" xfId="820"/>
    <cellStyle name="ℓ_Boo2_수량산출_운암동수량최종_기계공고수량최종_03.옹벽공" xfId="821"/>
    <cellStyle name="ℓ_Boo2_수량산출_운암동수량최종_기계공고수량최종_06.부대공" xfId="822"/>
    <cellStyle name="ℓ_Boo2_수량산출_운암동수량최종_기계공고수량최종_06.부대공_09-부대공" xfId="823"/>
    <cellStyle name="ℓ_Boo2_수량산출_운암동수량최종_기계공고수량최종_07-부대공" xfId="824"/>
    <cellStyle name="ℓ_Boo2_수량산출_운암동수량최종_기계공고수량최종_07-부대공_09-부대공" xfId="825"/>
    <cellStyle name="ℓ_Boo2_운암동수량최종" xfId="826"/>
    <cellStyle name="ℓ_Boo2_운암동수량최종_06.부대공" xfId="827"/>
    <cellStyle name="ℓ_Boo2_운암동수량최종_06.부대공_06.부대공" xfId="828"/>
    <cellStyle name="ℓ_Boo2_운암동수량최종_06.부대공_06.부대공_09-부대공" xfId="829"/>
    <cellStyle name="ℓ_Boo2_운암동수량최종_06.부대공_07-부대공" xfId="830"/>
    <cellStyle name="ℓ_Boo2_운암동수량최종_06.부대공_07-부대공_09-부대공" xfId="831"/>
    <cellStyle name="ℓ_Boo2_운암동수량최종_09-부대공" xfId="832"/>
    <cellStyle name="ℓ_Boo2_운암동수량최종_계단" xfId="833"/>
    <cellStyle name="ℓ_Boo2_운암동수량최종_기계공고수량최종" xfId="834"/>
    <cellStyle name="ℓ_Boo2_운암동수량최종_기계공고수량최종_02-옹벽공" xfId="835"/>
    <cellStyle name="ℓ_Boo2_운암동수량최종_기계공고수량최종_03.옹벽공" xfId="836"/>
    <cellStyle name="ℓ_Boo2_운암동수량최종_기계공고수량최종_06.부대공" xfId="837"/>
    <cellStyle name="ℓ_Boo2_운암동수량최종_기계공고수량최종_06.부대공_09-부대공" xfId="838"/>
    <cellStyle name="ℓ_Boo2_운암동수량최종_기계공고수량최종_07-부대공" xfId="839"/>
    <cellStyle name="ℓ_Boo2_운암동수량최종_기계공고수량최종_07-부대공_09-부대공" xfId="840"/>
    <cellStyle name="ℓ_Boo2_인월중군소하천" xfId="841"/>
    <cellStyle name="ℓ_Boo2_인월중군소하천_02-옹벽공" xfId="842"/>
    <cellStyle name="ℓ_Boo2_인월중군소하천_03.옹벽공" xfId="843"/>
    <cellStyle name="ℓ_Boo2_인월중군소하천_06.부대공" xfId="844"/>
    <cellStyle name="ℓ_Boo2_인월중군소하천_06.부대공_09-부대공" xfId="845"/>
    <cellStyle name="ℓ_Boo2_인월중군소하천_07-부대공" xfId="846"/>
    <cellStyle name="ℓ_Boo2_인월중군소하천_07-부대공_09-부대공" xfId="847"/>
    <cellStyle name="ℓ_Boo2_인월중군소하천_운암동수량최종" xfId="848"/>
    <cellStyle name="ℓ_Boo2_인월중군소하천_운암동수량최종_06.부대공" xfId="849"/>
    <cellStyle name="ℓ_Boo2_인월중군소하천_운암동수량최종_06.부대공_06.부대공" xfId="850"/>
    <cellStyle name="ℓ_Boo2_인월중군소하천_운암동수량최종_06.부대공_06.부대공_09-부대공" xfId="851"/>
    <cellStyle name="ℓ_Boo2_인월중군소하천_운암동수량최종_06.부대공_07-부대공" xfId="852"/>
    <cellStyle name="ℓ_Boo2_인월중군소하천_운암동수량최종_06.부대공_07-부대공_09-부대공" xfId="853"/>
    <cellStyle name="ℓ_Boo2_인월중군소하천_운암동수량최종_09-부대공" xfId="854"/>
    <cellStyle name="ℓ_Boo2_인월중군소하천_운암동수량최종_계단" xfId="855"/>
    <cellStyle name="ℓ_Boo2_인월중군소하천_운암동수량최종_기계공고수량최종" xfId="856"/>
    <cellStyle name="ℓ_Boo2_인월중군소하천_운암동수량최종_기계공고수량최종_02-옹벽공" xfId="857"/>
    <cellStyle name="ℓ_Boo2_인월중군소하천_운암동수량최종_기계공고수량최종_03.옹벽공" xfId="858"/>
    <cellStyle name="ℓ_Boo2_인월중군소하천_운암동수량최종_기계공고수량최종_06.부대공" xfId="859"/>
    <cellStyle name="ℓ_Boo2_인월중군소하천_운암동수량최종_기계공고수량최종_06.부대공_09-부대공" xfId="860"/>
    <cellStyle name="ℓ_Boo2_인월중군소하천_운암동수량최종_기계공고수량최종_07-부대공" xfId="861"/>
    <cellStyle name="ℓ_Boo2_인월중군소하천_운암동수량최종_기계공고수량최종_07-부대공_09-부대공" xfId="862"/>
    <cellStyle name="ℓ_Book2" xfId="863"/>
    <cellStyle name="ℓ_Book2_02-옹벽공" xfId="864"/>
    <cellStyle name="ℓ_Book2_03.옹벽공" xfId="865"/>
    <cellStyle name="ℓ_Book2_06.부대공" xfId="866"/>
    <cellStyle name="ℓ_Book2_06.부대공_09-부대공" xfId="867"/>
    <cellStyle name="ℓ_Book2_07-부대공" xfId="868"/>
    <cellStyle name="ℓ_Book2_07-부대공_09-부대공" xfId="869"/>
    <cellStyle name="ℓ_Book2_도로수량양식" xfId="870"/>
    <cellStyle name="ℓ_Book2_도로수량양식_02-옹벽공" xfId="871"/>
    <cellStyle name="ℓ_Book2_도로수량양식_03.옹벽공" xfId="872"/>
    <cellStyle name="ℓ_Book2_도로수량양식_06.부대공" xfId="873"/>
    <cellStyle name="ℓ_Book2_도로수량양식_06.부대공_09-부대공" xfId="874"/>
    <cellStyle name="ℓ_Book2_도로수량양식_07-부대공" xfId="875"/>
    <cellStyle name="ℓ_Book2_도로수량양식_07-부대공_09-부대공" xfId="876"/>
    <cellStyle name="ℓ_Book2_도로수량양식_운암동수량최종" xfId="877"/>
    <cellStyle name="ℓ_Book2_도로수량양식_운암동수량최종_06.부대공" xfId="878"/>
    <cellStyle name="ℓ_Book2_도로수량양식_운암동수량최종_06.부대공_06.부대공" xfId="879"/>
    <cellStyle name="ℓ_Book2_도로수량양식_운암동수량최종_06.부대공_06.부대공_09-부대공" xfId="880"/>
    <cellStyle name="ℓ_Book2_도로수량양식_운암동수량최종_06.부대공_07-부대공" xfId="881"/>
    <cellStyle name="ℓ_Book2_도로수량양식_운암동수량최종_06.부대공_07-부대공_09-부대공" xfId="882"/>
    <cellStyle name="ℓ_Book2_도로수량양식_운암동수량최종_09-부대공" xfId="883"/>
    <cellStyle name="ℓ_Book2_도로수량양식_운암동수량최종_계단" xfId="884"/>
    <cellStyle name="ℓ_Book2_도로수량양식_운암동수량최종_기계공고수량최종" xfId="885"/>
    <cellStyle name="ℓ_Book2_도로수량양식_운암동수량최종_기계공고수량최종_02-옹벽공" xfId="886"/>
    <cellStyle name="ℓ_Book2_도로수량양식_운암동수량최종_기계공고수량최종_03.옹벽공" xfId="887"/>
    <cellStyle name="ℓ_Book2_도로수량양식_운암동수량최종_기계공고수량최종_06.부대공" xfId="888"/>
    <cellStyle name="ℓ_Book2_도로수량양식_운암동수량최종_기계공고수량최종_06.부대공_09-부대공" xfId="889"/>
    <cellStyle name="ℓ_Book2_도로수량양식_운암동수량최종_기계공고수량최종_07-부대공" xfId="890"/>
    <cellStyle name="ℓ_Book2_도로수량양식_운암동수량최종_기계공고수량최종_07-부대공_09-부대공" xfId="891"/>
    <cellStyle name="ℓ_Book2_수량산출" xfId="892"/>
    <cellStyle name="ℓ_Book2_수량산출_02-옹벽공" xfId="893"/>
    <cellStyle name="ℓ_Book2_수량산출_03.옹벽공" xfId="894"/>
    <cellStyle name="ℓ_Book2_수량산출_06.부대공" xfId="895"/>
    <cellStyle name="ℓ_Book2_수량산출_06.부대공_09-부대공" xfId="896"/>
    <cellStyle name="ℓ_Book2_수량산출_07-부대공" xfId="897"/>
    <cellStyle name="ℓ_Book2_수량산출_07-부대공_09-부대공" xfId="898"/>
    <cellStyle name="ℓ_Book2_수량산출_운암동수량최종" xfId="899"/>
    <cellStyle name="ℓ_Book2_수량산출_운암동수량최종_06.부대공" xfId="900"/>
    <cellStyle name="ℓ_Book2_수량산출_운암동수량최종_06.부대공_06.부대공" xfId="901"/>
    <cellStyle name="ℓ_Book2_수량산출_운암동수량최종_06.부대공_06.부대공_09-부대공" xfId="902"/>
    <cellStyle name="ℓ_Book2_수량산출_운암동수량최종_06.부대공_07-부대공" xfId="903"/>
    <cellStyle name="ℓ_Book2_수량산출_운암동수량최종_06.부대공_07-부대공_09-부대공" xfId="904"/>
    <cellStyle name="ℓ_Book2_수량산출_운암동수량최종_09-부대공" xfId="905"/>
    <cellStyle name="ℓ_Book2_수량산출_운암동수량최종_계단" xfId="906"/>
    <cellStyle name="ℓ_Book2_수량산출_운암동수량최종_기계공고수량최종" xfId="907"/>
    <cellStyle name="ℓ_Book2_수량산출_운암동수량최종_기계공고수량최종_02-옹벽공" xfId="908"/>
    <cellStyle name="ℓ_Book2_수량산출_운암동수량최종_기계공고수량최종_03.옹벽공" xfId="909"/>
    <cellStyle name="ℓ_Book2_수량산출_운암동수량최종_기계공고수량최종_06.부대공" xfId="910"/>
    <cellStyle name="ℓ_Book2_수량산출_운암동수량최종_기계공고수량최종_06.부대공_09-부대공" xfId="911"/>
    <cellStyle name="ℓ_Book2_수량산출_운암동수량최종_기계공고수량최종_07-부대공" xfId="912"/>
    <cellStyle name="ℓ_Book2_수량산출_운암동수량최종_기계공고수량최종_07-부대공_09-부대공" xfId="913"/>
    <cellStyle name="ℓ_Book2_운암동수량최종" xfId="914"/>
    <cellStyle name="ℓ_Book2_운암동수량최종_06.부대공" xfId="915"/>
    <cellStyle name="ℓ_Book2_운암동수량최종_06.부대공_06.부대공" xfId="916"/>
    <cellStyle name="ℓ_Book2_운암동수량최종_06.부대공_06.부대공_09-부대공" xfId="917"/>
    <cellStyle name="ℓ_Book2_운암동수량최종_06.부대공_07-부대공" xfId="918"/>
    <cellStyle name="ℓ_Book2_운암동수량최종_06.부대공_07-부대공_09-부대공" xfId="919"/>
    <cellStyle name="ℓ_Book2_운암동수량최종_09-부대공" xfId="920"/>
    <cellStyle name="ℓ_Book2_운암동수량최종_계단" xfId="921"/>
    <cellStyle name="ℓ_Book2_운암동수량최종_기계공고수량최종" xfId="922"/>
    <cellStyle name="ℓ_Book2_운암동수량최종_기계공고수량최종_02-옹벽공" xfId="923"/>
    <cellStyle name="ℓ_Book2_운암동수량최종_기계공고수량최종_03.옹벽공" xfId="924"/>
    <cellStyle name="ℓ_Book2_운암동수량최종_기계공고수량최종_06.부대공" xfId="925"/>
    <cellStyle name="ℓ_Book2_운암동수량최종_기계공고수량최종_06.부대공_09-부대공" xfId="926"/>
    <cellStyle name="ℓ_Book2_운암동수량최종_기계공고수량최종_07-부대공" xfId="927"/>
    <cellStyle name="ℓ_Book2_운암동수량최종_기계공고수량최종_07-부대공_09-부대공" xfId="928"/>
    <cellStyle name="ℓ_Book2_인월중군소하천" xfId="929"/>
    <cellStyle name="ℓ_Book2_인월중군소하천_02-옹벽공" xfId="930"/>
    <cellStyle name="ℓ_Book2_인월중군소하천_03.옹벽공" xfId="931"/>
    <cellStyle name="ℓ_Book2_인월중군소하천_06.부대공" xfId="932"/>
    <cellStyle name="ℓ_Book2_인월중군소하천_06.부대공_09-부대공" xfId="933"/>
    <cellStyle name="ℓ_Book2_인월중군소하천_07-부대공" xfId="934"/>
    <cellStyle name="ℓ_Book2_인월중군소하천_07-부대공_09-부대공" xfId="935"/>
    <cellStyle name="ℓ_Book2_인월중군소하천_운암동수량최종" xfId="936"/>
    <cellStyle name="ℓ_Book2_인월중군소하천_운암동수량최종_06.부대공" xfId="937"/>
    <cellStyle name="ℓ_Book2_인월중군소하천_운암동수량최종_06.부대공_06.부대공" xfId="938"/>
    <cellStyle name="ℓ_Book2_인월중군소하천_운암동수량최종_06.부대공_06.부대공_09-부대공" xfId="939"/>
    <cellStyle name="ℓ_Book2_인월중군소하천_운암동수량최종_06.부대공_07-부대공" xfId="940"/>
    <cellStyle name="ℓ_Book2_인월중군소하천_운암동수량최종_06.부대공_07-부대공_09-부대공" xfId="941"/>
    <cellStyle name="ℓ_Book2_인월중군소하천_운암동수량최종_09-부대공" xfId="942"/>
    <cellStyle name="ℓ_Book2_인월중군소하천_운암동수량최종_계단" xfId="943"/>
    <cellStyle name="ℓ_Book2_인월중군소하천_운암동수량최종_기계공고수량최종" xfId="944"/>
    <cellStyle name="ℓ_Book2_인월중군소하천_운암동수량최종_기계공고수량최종_02-옹벽공" xfId="945"/>
    <cellStyle name="ℓ_Book2_인월중군소하천_운암동수량최종_기계공고수량최종_03.옹벽공" xfId="946"/>
    <cellStyle name="ℓ_Book2_인월중군소하천_운암동수량최종_기계공고수량최종_06.부대공" xfId="947"/>
    <cellStyle name="ℓ_Book2_인월중군소하천_운암동수량최종_기계공고수량최종_06.부대공_09-부대공" xfId="948"/>
    <cellStyle name="ℓ_Book2_인월중군소하천_운암동수량최종_기계공고수량최종_07-부대공" xfId="949"/>
    <cellStyle name="ℓ_Book2_인월중군소하천_운암동수량최종_기계공고수량최종_07-부대공_09-부대공" xfId="950"/>
    <cellStyle name="ℓ_Book4" xfId="951"/>
    <cellStyle name="ℓ_Book4_02-옹벽공" xfId="952"/>
    <cellStyle name="ℓ_Book4_03.옹벽공" xfId="953"/>
    <cellStyle name="ℓ_Book4_06.부대공" xfId="954"/>
    <cellStyle name="ℓ_Book4_06.부대공_09-부대공" xfId="955"/>
    <cellStyle name="ℓ_Book4_07-부대공" xfId="956"/>
    <cellStyle name="ℓ_Book4_07-부대공_09-부대공" xfId="957"/>
    <cellStyle name="ℓ_Book4_도로수량양식" xfId="958"/>
    <cellStyle name="ℓ_Book4_도로수량양식_02-옹벽공" xfId="959"/>
    <cellStyle name="ℓ_Book4_도로수량양식_03.옹벽공" xfId="960"/>
    <cellStyle name="ℓ_Book4_도로수량양식_06.부대공" xfId="961"/>
    <cellStyle name="ℓ_Book4_도로수량양식_06.부대공_09-부대공" xfId="962"/>
    <cellStyle name="ℓ_Book4_도로수량양식_07-부대공" xfId="963"/>
    <cellStyle name="ℓ_Book4_도로수량양식_07-부대공_09-부대공" xfId="964"/>
    <cellStyle name="ℓ_Book4_도로수량양식_운암동수량최종" xfId="965"/>
    <cellStyle name="ℓ_Book4_도로수량양식_운암동수량최종_06.부대공" xfId="966"/>
    <cellStyle name="ℓ_Book4_도로수량양식_운암동수량최종_06.부대공_06.부대공" xfId="967"/>
    <cellStyle name="ℓ_Book4_도로수량양식_운암동수량최종_06.부대공_06.부대공_09-부대공" xfId="968"/>
    <cellStyle name="ℓ_Book4_도로수량양식_운암동수량최종_06.부대공_07-부대공" xfId="969"/>
    <cellStyle name="ℓ_Book4_도로수량양식_운암동수량최종_06.부대공_07-부대공_09-부대공" xfId="970"/>
    <cellStyle name="ℓ_Book4_도로수량양식_운암동수량최종_09-부대공" xfId="971"/>
    <cellStyle name="ℓ_Book4_도로수량양식_운암동수량최종_계단" xfId="972"/>
    <cellStyle name="ℓ_Book4_도로수량양식_운암동수량최종_기계공고수량최종" xfId="973"/>
    <cellStyle name="ℓ_Book4_도로수량양식_운암동수량최종_기계공고수량최종_02-옹벽공" xfId="974"/>
    <cellStyle name="ℓ_Book4_도로수량양식_운암동수량최종_기계공고수량최종_03.옹벽공" xfId="975"/>
    <cellStyle name="ℓ_Book4_도로수량양식_운암동수량최종_기계공고수량최종_06.부대공" xfId="976"/>
    <cellStyle name="ℓ_Book4_도로수량양식_운암동수량최종_기계공고수량최종_06.부대공_09-부대공" xfId="977"/>
    <cellStyle name="ℓ_Book4_도로수량양식_운암동수량최종_기계공고수량최종_07-부대공" xfId="978"/>
    <cellStyle name="ℓ_Book4_도로수량양식_운암동수량최종_기계공고수량최종_07-부대공_09-부대공" xfId="979"/>
    <cellStyle name="ℓ_Book4_수량산출" xfId="980"/>
    <cellStyle name="ℓ_Book4_수량산출_02-옹벽공" xfId="981"/>
    <cellStyle name="ℓ_Book4_수량산출_03.옹벽공" xfId="982"/>
    <cellStyle name="ℓ_Book4_수량산출_06.부대공" xfId="983"/>
    <cellStyle name="ℓ_Book4_수량산출_06.부대공_09-부대공" xfId="984"/>
    <cellStyle name="ℓ_Book4_수량산출_07-부대공" xfId="985"/>
    <cellStyle name="ℓ_Book4_수량산출_07-부대공_09-부대공" xfId="986"/>
    <cellStyle name="ℓ_Book4_수량산출_운암동수량최종" xfId="987"/>
    <cellStyle name="ℓ_Book4_수량산출_운암동수량최종_06.부대공" xfId="988"/>
    <cellStyle name="ℓ_Book4_수량산출_운암동수량최종_06.부대공_06.부대공" xfId="989"/>
    <cellStyle name="ℓ_Book4_수량산출_운암동수량최종_06.부대공_06.부대공_09-부대공" xfId="990"/>
    <cellStyle name="ℓ_Book4_수량산출_운암동수량최종_06.부대공_07-부대공" xfId="991"/>
    <cellStyle name="ℓ_Book4_수량산출_운암동수량최종_06.부대공_07-부대공_09-부대공" xfId="992"/>
    <cellStyle name="ℓ_Book4_수량산출_운암동수량최종_09-부대공" xfId="993"/>
    <cellStyle name="ℓ_Book4_수량산출_운암동수량최종_계단" xfId="994"/>
    <cellStyle name="ℓ_Book4_수량산출_운암동수량최종_기계공고수량최종" xfId="995"/>
    <cellStyle name="ℓ_Book4_수량산출_운암동수량최종_기계공고수량최종_02-옹벽공" xfId="996"/>
    <cellStyle name="ℓ_Book4_수량산출_운암동수량최종_기계공고수량최종_03.옹벽공" xfId="997"/>
    <cellStyle name="ℓ_Book4_수량산출_운암동수량최종_기계공고수량최종_06.부대공" xfId="998"/>
    <cellStyle name="ℓ_Book4_수량산출_운암동수량최종_기계공고수량최종_06.부대공_09-부대공" xfId="999"/>
    <cellStyle name="ℓ_Book4_수량산출_운암동수량최종_기계공고수량최종_07-부대공" xfId="1000"/>
    <cellStyle name="ℓ_Book4_수량산출_운암동수량최종_기계공고수량최종_07-부대공_09-부대공" xfId="1001"/>
    <cellStyle name="ℓ_Book4_운암동수량최종" xfId="1002"/>
    <cellStyle name="ℓ_Book4_운암동수량최종_06.부대공" xfId="1003"/>
    <cellStyle name="ℓ_Book4_운암동수량최종_06.부대공_06.부대공" xfId="1004"/>
    <cellStyle name="ℓ_Book4_운암동수량최종_06.부대공_06.부대공_09-부대공" xfId="1005"/>
    <cellStyle name="ℓ_Book4_운암동수량최종_06.부대공_07-부대공" xfId="1006"/>
    <cellStyle name="ℓ_Book4_운암동수량최종_06.부대공_07-부대공_09-부대공" xfId="1007"/>
    <cellStyle name="ℓ_Book4_운암동수량최종_09-부대공" xfId="1008"/>
    <cellStyle name="ℓ_Book4_운암동수량최종_계단" xfId="1009"/>
    <cellStyle name="ℓ_Book4_운암동수량최종_기계공고수량최종" xfId="1010"/>
    <cellStyle name="ℓ_Book4_운암동수량최종_기계공고수량최종_02-옹벽공" xfId="1011"/>
    <cellStyle name="ℓ_Book4_운암동수량최종_기계공고수량최종_03.옹벽공" xfId="1012"/>
    <cellStyle name="ℓ_Book4_운암동수량최종_기계공고수량최종_06.부대공" xfId="1013"/>
    <cellStyle name="ℓ_Book4_운암동수량최종_기계공고수량최종_06.부대공_09-부대공" xfId="1014"/>
    <cellStyle name="ℓ_Book4_운암동수량최종_기계공고수량최종_07-부대공" xfId="1015"/>
    <cellStyle name="ℓ_Book4_운암동수량최종_기계공고수량최종_07-부대공_09-부대공" xfId="1016"/>
    <cellStyle name="ℓ_Book4_인월중군소하천" xfId="1017"/>
    <cellStyle name="ℓ_Book4_인월중군소하천_02-옹벽공" xfId="1018"/>
    <cellStyle name="ℓ_Book4_인월중군소하천_03.옹벽공" xfId="1019"/>
    <cellStyle name="ℓ_Book4_인월중군소하천_06.부대공" xfId="1020"/>
    <cellStyle name="ℓ_Book4_인월중군소하천_06.부대공_09-부대공" xfId="1021"/>
    <cellStyle name="ℓ_Book4_인월중군소하천_07-부대공" xfId="1022"/>
    <cellStyle name="ℓ_Book4_인월중군소하천_07-부대공_09-부대공" xfId="1023"/>
    <cellStyle name="ℓ_Book4_인월중군소하천_운암동수량최종" xfId="1024"/>
    <cellStyle name="ℓ_Book4_인월중군소하천_운암동수량최종_06.부대공" xfId="1025"/>
    <cellStyle name="ℓ_Book4_인월중군소하천_운암동수량최종_06.부대공_06.부대공" xfId="1026"/>
    <cellStyle name="ℓ_Book4_인월중군소하천_운암동수량최종_06.부대공_06.부대공_09-부대공" xfId="1027"/>
    <cellStyle name="ℓ_Book4_인월중군소하천_운암동수량최종_06.부대공_07-부대공" xfId="1028"/>
    <cellStyle name="ℓ_Book4_인월중군소하천_운암동수량최종_06.부대공_07-부대공_09-부대공" xfId="1029"/>
    <cellStyle name="ℓ_Book4_인월중군소하천_운암동수량최종_09-부대공" xfId="1030"/>
    <cellStyle name="ℓ_Book4_인월중군소하천_운암동수량최종_계단" xfId="1031"/>
    <cellStyle name="ℓ_Book4_인월중군소하천_운암동수량최종_기계공고수량최종" xfId="1032"/>
    <cellStyle name="ℓ_Book4_인월중군소하천_운암동수량최종_기계공고수량최종_02-옹벽공" xfId="1033"/>
    <cellStyle name="ℓ_Book4_인월중군소하천_운암동수량최종_기계공고수량최종_03.옹벽공" xfId="1034"/>
    <cellStyle name="ℓ_Book4_인월중군소하천_운암동수량최종_기계공고수량최종_06.부대공" xfId="1035"/>
    <cellStyle name="ℓ_Book4_인월중군소하천_운암동수량최종_기계공고수량최종_06.부대공_09-부대공" xfId="1036"/>
    <cellStyle name="ℓ_Book4_인월중군소하천_운암동수량최종_기계공고수량최종_07-부대공" xfId="1037"/>
    <cellStyle name="ℓ_Book4_인월중군소하천_운암동수량최종_기계공고수량최종_07-부대공_09-부대공" xfId="1038"/>
    <cellStyle name="ℓ_곰소수량-포장산출" xfId="1039"/>
    <cellStyle name="ℓ_다목적운동장" xfId="1040"/>
    <cellStyle name="ℓ_봉덕-선운간수량" xfId="1041"/>
    <cellStyle name="ℓ_수량전체" xfId="1042"/>
    <cellStyle name="ℓ_수량전체_02-옹벽공" xfId="1043"/>
    <cellStyle name="ℓ_수량전체_03.옹벽공" xfId="1044"/>
    <cellStyle name="ℓ_수량전체_06.부대공" xfId="1045"/>
    <cellStyle name="ℓ_수량전체_06.부대공_09-부대공" xfId="1046"/>
    <cellStyle name="ℓ_수량전체_07-부대공" xfId="1047"/>
    <cellStyle name="ℓ_수량전체_07-부대공_09-부대공" xfId="1048"/>
    <cellStyle name="ℓ_수량전체_도로수량양식" xfId="1049"/>
    <cellStyle name="ℓ_수량전체_도로수량양식_02-옹벽공" xfId="1050"/>
    <cellStyle name="ℓ_수량전체_도로수량양식_03.옹벽공" xfId="1051"/>
    <cellStyle name="ℓ_수량전체_도로수량양식_06.부대공" xfId="1052"/>
    <cellStyle name="ℓ_수량전체_도로수량양식_06.부대공_09-부대공" xfId="1053"/>
    <cellStyle name="ℓ_수량전체_도로수량양식_07-부대공" xfId="1054"/>
    <cellStyle name="ℓ_수량전체_도로수량양식_07-부대공_09-부대공" xfId="1055"/>
    <cellStyle name="ℓ_수량전체_도로수량양식_운암동수량최종" xfId="1056"/>
    <cellStyle name="ℓ_수량전체_도로수량양식_운암동수량최종_06.부대공" xfId="1057"/>
    <cellStyle name="ℓ_수량전체_도로수량양식_운암동수량최종_06.부대공_06.부대공" xfId="1058"/>
    <cellStyle name="ℓ_수량전체_도로수량양식_운암동수량최종_06.부대공_06.부대공_09-부대공" xfId="1059"/>
    <cellStyle name="ℓ_수량전체_도로수량양식_운암동수량최종_06.부대공_07-부대공" xfId="1060"/>
    <cellStyle name="ℓ_수량전체_도로수량양식_운암동수량최종_06.부대공_07-부대공_09-부대공" xfId="1061"/>
    <cellStyle name="ℓ_수량전체_도로수량양식_운암동수량최종_09-부대공" xfId="1062"/>
    <cellStyle name="ℓ_수량전체_도로수량양식_운암동수량최종_계단" xfId="1063"/>
    <cellStyle name="ℓ_수량전체_도로수량양식_운암동수량최종_기계공고수량최종" xfId="1064"/>
    <cellStyle name="ℓ_수량전체_도로수량양식_운암동수량최종_기계공고수량최종_02-옹벽공" xfId="1065"/>
    <cellStyle name="ℓ_수량전체_도로수량양식_운암동수량최종_기계공고수량최종_03.옹벽공" xfId="1066"/>
    <cellStyle name="ℓ_수량전체_도로수량양식_운암동수량최종_기계공고수량최종_06.부대공" xfId="1067"/>
    <cellStyle name="ℓ_수량전체_도로수량양식_운암동수량최종_기계공고수량최종_06.부대공_09-부대공" xfId="1068"/>
    <cellStyle name="ℓ_수량전체_도로수량양식_운암동수량최종_기계공고수량최종_07-부대공" xfId="1069"/>
    <cellStyle name="ℓ_수량전체_도로수량양식_운암동수량최종_기계공고수량최종_07-부대공_09-부대공" xfId="1070"/>
    <cellStyle name="ℓ_수량전체_수량산출" xfId="1071"/>
    <cellStyle name="ℓ_수량전체_수량산출_02-옹벽공" xfId="1072"/>
    <cellStyle name="ℓ_수량전체_수량산출_03.옹벽공" xfId="1073"/>
    <cellStyle name="ℓ_수량전체_수량산출_06.부대공" xfId="1074"/>
    <cellStyle name="ℓ_수량전체_수량산출_06.부대공_09-부대공" xfId="1075"/>
    <cellStyle name="ℓ_수량전체_수량산출_07-부대공" xfId="1076"/>
    <cellStyle name="ℓ_수량전체_수량산출_07-부대공_09-부대공" xfId="1077"/>
    <cellStyle name="ℓ_수량전체_수량산출_운암동수량최종" xfId="1078"/>
    <cellStyle name="ℓ_수량전체_수량산출_운암동수량최종_06.부대공" xfId="1079"/>
    <cellStyle name="ℓ_수량전체_수량산출_운암동수량최종_06.부대공_06.부대공" xfId="1080"/>
    <cellStyle name="ℓ_수량전체_수량산출_운암동수량최종_06.부대공_06.부대공_09-부대공" xfId="1081"/>
    <cellStyle name="ℓ_수량전체_수량산출_운암동수량최종_06.부대공_07-부대공" xfId="1082"/>
    <cellStyle name="ℓ_수량전체_수량산출_운암동수량최종_06.부대공_07-부대공_09-부대공" xfId="1083"/>
    <cellStyle name="ℓ_수량전체_수량산출_운암동수량최종_09-부대공" xfId="1084"/>
    <cellStyle name="ℓ_수량전체_수량산출_운암동수량최종_계단" xfId="1085"/>
    <cellStyle name="ℓ_수량전체_수량산출_운암동수량최종_기계공고수량최종" xfId="1086"/>
    <cellStyle name="ℓ_수량전체_수량산출_운암동수량최종_기계공고수량최종_02-옹벽공" xfId="1087"/>
    <cellStyle name="ℓ_수량전체_수량산출_운암동수량최종_기계공고수량최종_03.옹벽공" xfId="1088"/>
    <cellStyle name="ℓ_수량전체_수량산출_운암동수량최종_기계공고수량최종_06.부대공" xfId="1089"/>
    <cellStyle name="ℓ_수량전체_수량산출_운암동수량최종_기계공고수량최종_06.부대공_09-부대공" xfId="1090"/>
    <cellStyle name="ℓ_수량전체_수량산출_운암동수량최종_기계공고수량최종_07-부대공" xfId="1091"/>
    <cellStyle name="ℓ_수량전체_수량산출_운암동수량최종_기계공고수량최종_07-부대공_09-부대공" xfId="1092"/>
    <cellStyle name="ℓ_수량전체_운암동수량최종" xfId="1093"/>
    <cellStyle name="ℓ_수량전체_운암동수량최종_06.부대공" xfId="1094"/>
    <cellStyle name="ℓ_수량전체_운암동수량최종_06.부대공_06.부대공" xfId="1095"/>
    <cellStyle name="ℓ_수량전체_운암동수량최종_06.부대공_06.부대공_09-부대공" xfId="1096"/>
    <cellStyle name="ℓ_수량전체_운암동수량최종_06.부대공_07-부대공" xfId="1097"/>
    <cellStyle name="ℓ_수량전체_운암동수량최종_06.부대공_07-부대공_09-부대공" xfId="1098"/>
    <cellStyle name="ℓ_수량전체_운암동수량최종_09-부대공" xfId="1099"/>
    <cellStyle name="ℓ_수량전체_운암동수량최종_계단" xfId="1100"/>
    <cellStyle name="ℓ_수량전체_운암동수량최종_기계공고수량최종" xfId="1101"/>
    <cellStyle name="ℓ_수량전체_운암동수량최종_기계공고수량최종_02-옹벽공" xfId="1102"/>
    <cellStyle name="ℓ_수량전체_운암동수량최종_기계공고수량최종_03.옹벽공" xfId="1103"/>
    <cellStyle name="ℓ_수량전체_운암동수량최종_기계공고수량최종_06.부대공" xfId="1104"/>
    <cellStyle name="ℓ_수량전체_운암동수량최종_기계공고수량최종_06.부대공_09-부대공" xfId="1105"/>
    <cellStyle name="ℓ_수량전체_운암동수량최종_기계공고수량최종_07-부대공" xfId="1106"/>
    <cellStyle name="ℓ_수량전체_운암동수량최종_기계공고수량최종_07-부대공_09-부대공" xfId="1107"/>
    <cellStyle name="ℓ_수량전체_인월중군소하천" xfId="1108"/>
    <cellStyle name="ℓ_수량전체_인월중군소하천_02-옹벽공" xfId="1109"/>
    <cellStyle name="ℓ_수량전체_인월중군소하천_03.옹벽공" xfId="1110"/>
    <cellStyle name="ℓ_수량전체_인월중군소하천_06.부대공" xfId="1111"/>
    <cellStyle name="ℓ_수량전체_인월중군소하천_06.부대공_09-부대공" xfId="1112"/>
    <cellStyle name="ℓ_수량전체_인월중군소하천_07-부대공" xfId="1113"/>
    <cellStyle name="ℓ_수량전체_인월중군소하천_07-부대공_09-부대공" xfId="1114"/>
    <cellStyle name="ℓ_수량전체_인월중군소하천_운암동수량최종" xfId="1115"/>
    <cellStyle name="ℓ_수량전체_인월중군소하천_운암동수량최종_06.부대공" xfId="1116"/>
    <cellStyle name="ℓ_수량전체_인월중군소하천_운암동수량최종_06.부대공_06.부대공" xfId="1117"/>
    <cellStyle name="ℓ_수량전체_인월중군소하천_운암동수량최종_06.부대공_06.부대공_09-부대공" xfId="1118"/>
    <cellStyle name="ℓ_수량전체_인월중군소하천_운암동수량최종_06.부대공_07-부대공" xfId="1119"/>
    <cellStyle name="ℓ_수량전체_인월중군소하천_운암동수량최종_06.부대공_07-부대공_09-부대공" xfId="1120"/>
    <cellStyle name="ℓ_수량전체_인월중군소하천_운암동수량최종_09-부대공" xfId="1121"/>
    <cellStyle name="ℓ_수량전체_인월중군소하천_운암동수량최종_계단" xfId="1122"/>
    <cellStyle name="ℓ_수량전체_인월중군소하천_운암동수량최종_기계공고수량최종" xfId="1123"/>
    <cellStyle name="ℓ_수량전체_인월중군소하천_운암동수량최종_기계공고수량최종_02-옹벽공" xfId="1124"/>
    <cellStyle name="ℓ_수량전체_인월중군소하천_운암동수량최종_기계공고수량최종_03.옹벽공" xfId="1125"/>
    <cellStyle name="ℓ_수량전체_인월중군소하천_운암동수량최종_기계공고수량최종_06.부대공" xfId="1126"/>
    <cellStyle name="ℓ_수량전체_인월중군소하천_운암동수량최종_기계공고수량최종_06.부대공_09-부대공" xfId="1127"/>
    <cellStyle name="ℓ_수량전체_인월중군소하천_운암동수량최종_기계공고수량최종_07-부대공" xfId="1128"/>
    <cellStyle name="ℓ_수량전체_인월중군소하천_운암동수량최종_기계공고수량최종_07-부대공_09-부대공" xfId="1129"/>
    <cellStyle name="ℓ_작업(수량)" xfId="1130"/>
    <cellStyle name="ℓ_중군소하천(최종)" xfId="1131"/>
    <cellStyle name="M" xfId="1132"/>
    <cellStyle name="M_Boo2" xfId="1133"/>
    <cellStyle name="M_Boo2_02-옹벽공" xfId="1134"/>
    <cellStyle name="M_Boo2_03.옹벽공" xfId="1135"/>
    <cellStyle name="M_Boo2_06.부대공" xfId="1136"/>
    <cellStyle name="M_Boo2_06.부대공_09-부대공" xfId="1137"/>
    <cellStyle name="M_Boo2_07-부대공" xfId="1138"/>
    <cellStyle name="M_Boo2_07-부대공_09-부대공" xfId="1139"/>
    <cellStyle name="M_Boo2_도로수량양식" xfId="1140"/>
    <cellStyle name="M_Boo2_도로수량양식_02-옹벽공" xfId="1141"/>
    <cellStyle name="M_Boo2_도로수량양식_03.옹벽공" xfId="1142"/>
    <cellStyle name="M_Boo2_도로수량양식_06.부대공" xfId="1143"/>
    <cellStyle name="M_Boo2_도로수량양식_06.부대공_09-부대공" xfId="1144"/>
    <cellStyle name="M_Boo2_도로수량양식_07-부대공" xfId="1145"/>
    <cellStyle name="M_Boo2_도로수량양식_07-부대공_09-부대공" xfId="1146"/>
    <cellStyle name="M_Boo2_도로수량양식_운암동수량최종" xfId="1147"/>
    <cellStyle name="M_Boo2_도로수량양식_운암동수량최종_06.부대공" xfId="1148"/>
    <cellStyle name="M_Boo2_도로수량양식_운암동수량최종_06.부대공_06.부대공" xfId="1149"/>
    <cellStyle name="M_Boo2_도로수량양식_운암동수량최종_06.부대공_06.부대공_09-부대공" xfId="1150"/>
    <cellStyle name="M_Boo2_도로수량양식_운암동수량최종_06.부대공_07-부대공" xfId="1151"/>
    <cellStyle name="M_Boo2_도로수량양식_운암동수량최종_06.부대공_07-부대공_09-부대공" xfId="1152"/>
    <cellStyle name="M_Boo2_도로수량양식_운암동수량최종_09-부대공" xfId="1153"/>
    <cellStyle name="M_Boo2_도로수량양식_운암동수량최종_계단" xfId="1154"/>
    <cellStyle name="M_Boo2_도로수량양식_운암동수량최종_기계공고수량최종" xfId="1155"/>
    <cellStyle name="M_Boo2_도로수량양식_운암동수량최종_기계공고수량최종_02-옹벽공" xfId="1156"/>
    <cellStyle name="M_Boo2_도로수량양식_운암동수량최종_기계공고수량최종_03.옹벽공" xfId="1157"/>
    <cellStyle name="M_Boo2_도로수량양식_운암동수량최종_기계공고수량최종_06.부대공" xfId="1158"/>
    <cellStyle name="M_Boo2_도로수량양식_운암동수량최종_기계공고수량최종_06.부대공_09-부대공" xfId="1159"/>
    <cellStyle name="M_Boo2_도로수량양식_운암동수량최종_기계공고수량최종_07-부대공" xfId="1160"/>
    <cellStyle name="M_Boo2_도로수량양식_운암동수량최종_기계공고수량최종_07-부대공_09-부대공" xfId="1161"/>
    <cellStyle name="M_Boo2_수량산출" xfId="1162"/>
    <cellStyle name="M_Boo2_수량산출_02-옹벽공" xfId="1163"/>
    <cellStyle name="M_Boo2_수량산출_03.옹벽공" xfId="1164"/>
    <cellStyle name="M_Boo2_수량산출_06.부대공" xfId="1165"/>
    <cellStyle name="M_Boo2_수량산출_06.부대공_09-부대공" xfId="1166"/>
    <cellStyle name="M_Boo2_수량산출_07-부대공" xfId="1167"/>
    <cellStyle name="M_Boo2_수량산출_07-부대공_09-부대공" xfId="1168"/>
    <cellStyle name="M_Boo2_수량산출_운암동수량최종" xfId="1169"/>
    <cellStyle name="M_Boo2_수량산출_운암동수량최종_06.부대공" xfId="1170"/>
    <cellStyle name="M_Boo2_수량산출_운암동수량최종_06.부대공_06.부대공" xfId="1171"/>
    <cellStyle name="M_Boo2_수량산출_운암동수량최종_06.부대공_06.부대공_09-부대공" xfId="1172"/>
    <cellStyle name="M_Boo2_수량산출_운암동수량최종_06.부대공_07-부대공" xfId="1173"/>
    <cellStyle name="M_Boo2_수량산출_운암동수량최종_06.부대공_07-부대공_09-부대공" xfId="1174"/>
    <cellStyle name="M_Boo2_수량산출_운암동수량최종_09-부대공" xfId="1175"/>
    <cellStyle name="M_Boo2_수량산출_운암동수량최종_계단" xfId="1176"/>
    <cellStyle name="M_Boo2_수량산출_운암동수량최종_기계공고수량최종" xfId="1177"/>
    <cellStyle name="M_Boo2_수량산출_운암동수량최종_기계공고수량최종_02-옹벽공" xfId="1178"/>
    <cellStyle name="M_Boo2_수량산출_운암동수량최종_기계공고수량최종_03.옹벽공" xfId="1179"/>
    <cellStyle name="M_Boo2_수량산출_운암동수량최종_기계공고수량최종_06.부대공" xfId="1180"/>
    <cellStyle name="M_Boo2_수량산출_운암동수량최종_기계공고수량최종_06.부대공_09-부대공" xfId="1181"/>
    <cellStyle name="M_Boo2_수량산출_운암동수량최종_기계공고수량최종_07-부대공" xfId="1182"/>
    <cellStyle name="M_Boo2_수량산출_운암동수량최종_기계공고수량최종_07-부대공_09-부대공" xfId="1183"/>
    <cellStyle name="M_Boo2_운암동수량최종" xfId="1184"/>
    <cellStyle name="M_Boo2_운암동수량최종_06.부대공" xfId="1185"/>
    <cellStyle name="M_Boo2_운암동수량최종_06.부대공_06.부대공" xfId="1186"/>
    <cellStyle name="M_Boo2_운암동수량최종_06.부대공_06.부대공_09-부대공" xfId="1187"/>
    <cellStyle name="M_Boo2_운암동수량최종_06.부대공_07-부대공" xfId="1188"/>
    <cellStyle name="M_Boo2_운암동수량최종_06.부대공_07-부대공_09-부대공" xfId="1189"/>
    <cellStyle name="M_Boo2_운암동수량최종_09-부대공" xfId="1190"/>
    <cellStyle name="M_Boo2_운암동수량최종_계단" xfId="1191"/>
    <cellStyle name="M_Boo2_운암동수량최종_기계공고수량최종" xfId="1192"/>
    <cellStyle name="M_Boo2_운암동수량최종_기계공고수량최종_02-옹벽공" xfId="1193"/>
    <cellStyle name="M_Boo2_운암동수량최종_기계공고수량최종_03.옹벽공" xfId="1194"/>
    <cellStyle name="M_Boo2_운암동수량최종_기계공고수량최종_06.부대공" xfId="1195"/>
    <cellStyle name="M_Boo2_운암동수량최종_기계공고수량최종_06.부대공_09-부대공" xfId="1196"/>
    <cellStyle name="M_Boo2_운암동수량최종_기계공고수량최종_07-부대공" xfId="1197"/>
    <cellStyle name="M_Boo2_운암동수량최종_기계공고수량최종_07-부대공_09-부대공" xfId="1198"/>
    <cellStyle name="M_Boo2_인월중군소하천" xfId="1199"/>
    <cellStyle name="M_Boo2_인월중군소하천_02-옹벽공" xfId="1200"/>
    <cellStyle name="M_Boo2_인월중군소하천_03.옹벽공" xfId="1201"/>
    <cellStyle name="M_Boo2_인월중군소하천_06.부대공" xfId="1202"/>
    <cellStyle name="M_Boo2_인월중군소하천_06.부대공_09-부대공" xfId="1203"/>
    <cellStyle name="M_Boo2_인월중군소하천_07-부대공" xfId="1204"/>
    <cellStyle name="M_Boo2_인월중군소하천_07-부대공_09-부대공" xfId="1205"/>
    <cellStyle name="M_Boo2_인월중군소하천_운암동수량최종" xfId="1206"/>
    <cellStyle name="M_Boo2_인월중군소하천_운암동수량최종_06.부대공" xfId="1207"/>
    <cellStyle name="M_Boo2_인월중군소하천_운암동수량최종_06.부대공_06.부대공" xfId="1208"/>
    <cellStyle name="M_Boo2_인월중군소하천_운암동수량최종_06.부대공_06.부대공_09-부대공" xfId="1209"/>
    <cellStyle name="M_Boo2_인월중군소하천_운암동수량최종_06.부대공_07-부대공" xfId="1210"/>
    <cellStyle name="M_Boo2_인월중군소하천_운암동수량최종_06.부대공_07-부대공_09-부대공" xfId="1211"/>
    <cellStyle name="M_Boo2_인월중군소하천_운암동수량최종_09-부대공" xfId="1212"/>
    <cellStyle name="M_Boo2_인월중군소하천_운암동수량최종_계단" xfId="1213"/>
    <cellStyle name="M_Boo2_인월중군소하천_운암동수량최종_기계공고수량최종" xfId="1214"/>
    <cellStyle name="M_Boo2_인월중군소하천_운암동수량최종_기계공고수량최종_02-옹벽공" xfId="1215"/>
    <cellStyle name="M_Boo2_인월중군소하천_운암동수량최종_기계공고수량최종_03.옹벽공" xfId="1216"/>
    <cellStyle name="M_Boo2_인월중군소하천_운암동수량최종_기계공고수량최종_06.부대공" xfId="1217"/>
    <cellStyle name="M_Boo2_인월중군소하천_운암동수량최종_기계공고수량최종_06.부대공_09-부대공" xfId="1218"/>
    <cellStyle name="M_Boo2_인월중군소하천_운암동수량최종_기계공고수량최종_07-부대공" xfId="1219"/>
    <cellStyle name="M_Boo2_인월중군소하천_운암동수량최종_기계공고수량최종_07-부대공_09-부대공" xfId="1220"/>
    <cellStyle name="M_Book2" xfId="1221"/>
    <cellStyle name="M_Book2_02-옹벽공" xfId="1222"/>
    <cellStyle name="M_Book2_03.옹벽공" xfId="1223"/>
    <cellStyle name="M_Book2_06.부대공" xfId="1224"/>
    <cellStyle name="M_Book2_06.부대공_09-부대공" xfId="1225"/>
    <cellStyle name="M_Book2_07-부대공" xfId="1226"/>
    <cellStyle name="M_Book2_07-부대공_09-부대공" xfId="1227"/>
    <cellStyle name="M_Book2_도로수량양식" xfId="1228"/>
    <cellStyle name="M_Book2_도로수량양식_02-옹벽공" xfId="1229"/>
    <cellStyle name="M_Book2_도로수량양식_03.옹벽공" xfId="1230"/>
    <cellStyle name="M_Book2_도로수량양식_06.부대공" xfId="1231"/>
    <cellStyle name="M_Book2_도로수량양식_06.부대공_09-부대공" xfId="1232"/>
    <cellStyle name="M_Book2_도로수량양식_07-부대공" xfId="1233"/>
    <cellStyle name="M_Book2_도로수량양식_07-부대공_09-부대공" xfId="1234"/>
    <cellStyle name="M_Book2_도로수량양식_운암동수량최종" xfId="1235"/>
    <cellStyle name="M_Book2_도로수량양식_운암동수량최종_06.부대공" xfId="1236"/>
    <cellStyle name="M_Book2_도로수량양식_운암동수량최종_06.부대공_06.부대공" xfId="1237"/>
    <cellStyle name="M_Book2_도로수량양식_운암동수량최종_06.부대공_06.부대공_09-부대공" xfId="1238"/>
    <cellStyle name="M_Book2_도로수량양식_운암동수량최종_06.부대공_07-부대공" xfId="1239"/>
    <cellStyle name="M_Book2_도로수량양식_운암동수량최종_06.부대공_07-부대공_09-부대공" xfId="1240"/>
    <cellStyle name="M_Book2_도로수량양식_운암동수량최종_09-부대공" xfId="1241"/>
    <cellStyle name="M_Book2_도로수량양식_운암동수량최종_계단" xfId="1242"/>
    <cellStyle name="M_Book2_도로수량양식_운암동수량최종_기계공고수량최종" xfId="1243"/>
    <cellStyle name="M_Book2_도로수량양식_운암동수량최종_기계공고수량최종_02-옹벽공" xfId="1244"/>
    <cellStyle name="M_Book2_도로수량양식_운암동수량최종_기계공고수량최종_03.옹벽공" xfId="1245"/>
    <cellStyle name="M_Book2_도로수량양식_운암동수량최종_기계공고수량최종_06.부대공" xfId="1246"/>
    <cellStyle name="M_Book2_도로수량양식_운암동수량최종_기계공고수량최종_06.부대공_09-부대공" xfId="1247"/>
    <cellStyle name="M_Book2_도로수량양식_운암동수량최종_기계공고수량최종_07-부대공" xfId="1248"/>
    <cellStyle name="M_Book2_도로수량양식_운암동수량최종_기계공고수량최종_07-부대공_09-부대공" xfId="1249"/>
    <cellStyle name="M_Book2_수량산출" xfId="1250"/>
    <cellStyle name="M_Book2_수량산출_02-옹벽공" xfId="1251"/>
    <cellStyle name="M_Book2_수량산출_03.옹벽공" xfId="1252"/>
    <cellStyle name="M_Book2_수량산출_06.부대공" xfId="1253"/>
    <cellStyle name="M_Book2_수량산출_06.부대공_09-부대공" xfId="1254"/>
    <cellStyle name="M_Book2_수량산출_07-부대공" xfId="1255"/>
    <cellStyle name="M_Book2_수량산출_07-부대공_09-부대공" xfId="1256"/>
    <cellStyle name="M_Book2_수량산출_운암동수량최종" xfId="1257"/>
    <cellStyle name="M_Book2_수량산출_운암동수량최종_06.부대공" xfId="1258"/>
    <cellStyle name="M_Book2_수량산출_운암동수량최종_06.부대공_06.부대공" xfId="1259"/>
    <cellStyle name="M_Book2_수량산출_운암동수량최종_06.부대공_06.부대공_09-부대공" xfId="1260"/>
    <cellStyle name="M_Book2_수량산출_운암동수량최종_06.부대공_07-부대공" xfId="1261"/>
    <cellStyle name="M_Book2_수량산출_운암동수량최종_06.부대공_07-부대공_09-부대공" xfId="1262"/>
    <cellStyle name="M_Book2_수량산출_운암동수량최종_09-부대공" xfId="1263"/>
    <cellStyle name="M_Book2_수량산출_운암동수량최종_계단" xfId="1264"/>
    <cellStyle name="M_Book2_수량산출_운암동수량최종_기계공고수량최종" xfId="1265"/>
    <cellStyle name="M_Book2_수량산출_운암동수량최종_기계공고수량최종_02-옹벽공" xfId="1266"/>
    <cellStyle name="M_Book2_수량산출_운암동수량최종_기계공고수량최종_03.옹벽공" xfId="1267"/>
    <cellStyle name="M_Book2_수량산출_운암동수량최종_기계공고수량최종_06.부대공" xfId="1268"/>
    <cellStyle name="M_Book2_수량산출_운암동수량최종_기계공고수량최종_06.부대공_09-부대공" xfId="1269"/>
    <cellStyle name="M_Book2_수량산출_운암동수량최종_기계공고수량최종_07-부대공" xfId="1270"/>
    <cellStyle name="M_Book2_수량산출_운암동수량최종_기계공고수량최종_07-부대공_09-부대공" xfId="1271"/>
    <cellStyle name="M_Book2_운암동수량최종" xfId="1272"/>
    <cellStyle name="M_Book2_운암동수량최종_06.부대공" xfId="1273"/>
    <cellStyle name="M_Book2_운암동수량최종_06.부대공_06.부대공" xfId="1274"/>
    <cellStyle name="M_Book2_운암동수량최종_06.부대공_06.부대공_09-부대공" xfId="1275"/>
    <cellStyle name="M_Book2_운암동수량최종_06.부대공_07-부대공" xfId="1276"/>
    <cellStyle name="M_Book2_운암동수량최종_06.부대공_07-부대공_09-부대공" xfId="1277"/>
    <cellStyle name="M_Book2_운암동수량최종_09-부대공" xfId="1278"/>
    <cellStyle name="M_Book2_운암동수량최종_계단" xfId="1279"/>
    <cellStyle name="M_Book2_운암동수량최종_기계공고수량최종" xfId="1280"/>
    <cellStyle name="M_Book2_운암동수량최종_기계공고수량최종_02-옹벽공" xfId="1281"/>
    <cellStyle name="M_Book2_운암동수량최종_기계공고수량최종_03.옹벽공" xfId="1282"/>
    <cellStyle name="M_Book2_운암동수량최종_기계공고수량최종_06.부대공" xfId="1283"/>
    <cellStyle name="M_Book2_운암동수량최종_기계공고수량최종_06.부대공_09-부대공" xfId="1284"/>
    <cellStyle name="M_Book2_운암동수량최종_기계공고수량최종_07-부대공" xfId="1285"/>
    <cellStyle name="M_Book2_운암동수량최종_기계공고수량최종_07-부대공_09-부대공" xfId="1286"/>
    <cellStyle name="M_Book2_인월중군소하천" xfId="1287"/>
    <cellStyle name="M_Book2_인월중군소하천_02-옹벽공" xfId="1288"/>
    <cellStyle name="M_Book2_인월중군소하천_03.옹벽공" xfId="1289"/>
    <cellStyle name="M_Book2_인월중군소하천_06.부대공" xfId="1290"/>
    <cellStyle name="M_Book2_인월중군소하천_06.부대공_09-부대공" xfId="1291"/>
    <cellStyle name="M_Book2_인월중군소하천_07-부대공" xfId="1292"/>
    <cellStyle name="M_Book2_인월중군소하천_07-부대공_09-부대공" xfId="1293"/>
    <cellStyle name="M_Book2_인월중군소하천_운암동수량최종" xfId="1294"/>
    <cellStyle name="M_Book2_인월중군소하천_운암동수량최종_06.부대공" xfId="1295"/>
    <cellStyle name="M_Book2_인월중군소하천_운암동수량최종_06.부대공_06.부대공" xfId="1296"/>
    <cellStyle name="M_Book2_인월중군소하천_운암동수량최종_06.부대공_06.부대공_09-부대공" xfId="1297"/>
    <cellStyle name="M_Book2_인월중군소하천_운암동수량최종_06.부대공_07-부대공" xfId="1298"/>
    <cellStyle name="M_Book2_인월중군소하천_운암동수량최종_06.부대공_07-부대공_09-부대공" xfId="1299"/>
    <cellStyle name="M_Book2_인월중군소하천_운암동수량최종_09-부대공" xfId="1300"/>
    <cellStyle name="M_Book2_인월중군소하천_운암동수량최종_계단" xfId="1301"/>
    <cellStyle name="M_Book2_인월중군소하천_운암동수량최종_기계공고수량최종" xfId="1302"/>
    <cellStyle name="M_Book2_인월중군소하천_운암동수량최종_기계공고수량최종_02-옹벽공" xfId="1303"/>
    <cellStyle name="M_Book2_인월중군소하천_운암동수량최종_기계공고수량최종_03.옹벽공" xfId="1304"/>
    <cellStyle name="M_Book2_인월중군소하천_운암동수량최종_기계공고수량최종_06.부대공" xfId="1305"/>
    <cellStyle name="M_Book2_인월중군소하천_운암동수량최종_기계공고수량최종_06.부대공_09-부대공" xfId="1306"/>
    <cellStyle name="M_Book2_인월중군소하천_운암동수량최종_기계공고수량최종_07-부대공" xfId="1307"/>
    <cellStyle name="M_Book2_인월중군소하천_운암동수량최종_기계공고수량최종_07-부대공_09-부대공" xfId="1308"/>
    <cellStyle name="M_Book4" xfId="1309"/>
    <cellStyle name="M_Book4_02-옹벽공" xfId="1310"/>
    <cellStyle name="M_Book4_03.옹벽공" xfId="1311"/>
    <cellStyle name="M_Book4_06.부대공" xfId="1312"/>
    <cellStyle name="M_Book4_06.부대공_09-부대공" xfId="1313"/>
    <cellStyle name="M_Book4_07-부대공" xfId="1314"/>
    <cellStyle name="M_Book4_07-부대공_09-부대공" xfId="1315"/>
    <cellStyle name="M_Book4_도로수량양식" xfId="1316"/>
    <cellStyle name="M_Book4_도로수량양식_02-옹벽공" xfId="1317"/>
    <cellStyle name="M_Book4_도로수량양식_03.옹벽공" xfId="1318"/>
    <cellStyle name="M_Book4_도로수량양식_06.부대공" xfId="1319"/>
    <cellStyle name="M_Book4_도로수량양식_06.부대공_09-부대공" xfId="1320"/>
    <cellStyle name="M_Book4_도로수량양식_07-부대공" xfId="1321"/>
    <cellStyle name="M_Book4_도로수량양식_07-부대공_09-부대공" xfId="1322"/>
    <cellStyle name="M_Book4_도로수량양식_운암동수량최종" xfId="1323"/>
    <cellStyle name="M_Book4_도로수량양식_운암동수량최종_06.부대공" xfId="1324"/>
    <cellStyle name="M_Book4_도로수량양식_운암동수량최종_06.부대공_06.부대공" xfId="1325"/>
    <cellStyle name="M_Book4_도로수량양식_운암동수량최종_06.부대공_06.부대공_09-부대공" xfId="1326"/>
    <cellStyle name="M_Book4_도로수량양식_운암동수량최종_06.부대공_07-부대공" xfId="1327"/>
    <cellStyle name="M_Book4_도로수량양식_운암동수량최종_06.부대공_07-부대공_09-부대공" xfId="1328"/>
    <cellStyle name="M_Book4_도로수량양식_운암동수량최종_09-부대공" xfId="1329"/>
    <cellStyle name="M_Book4_도로수량양식_운암동수량최종_계단" xfId="1330"/>
    <cellStyle name="M_Book4_도로수량양식_운암동수량최종_기계공고수량최종" xfId="1331"/>
    <cellStyle name="M_Book4_도로수량양식_운암동수량최종_기계공고수량최종_02-옹벽공" xfId="1332"/>
    <cellStyle name="M_Book4_도로수량양식_운암동수량최종_기계공고수량최종_03.옹벽공" xfId="1333"/>
    <cellStyle name="M_Book4_도로수량양식_운암동수량최종_기계공고수량최종_06.부대공" xfId="1334"/>
    <cellStyle name="M_Book4_도로수량양식_운암동수량최종_기계공고수량최종_06.부대공_09-부대공" xfId="1335"/>
    <cellStyle name="M_Book4_도로수량양식_운암동수량최종_기계공고수량최종_07-부대공" xfId="1336"/>
    <cellStyle name="M_Book4_도로수량양식_운암동수량최종_기계공고수량최종_07-부대공_09-부대공" xfId="1337"/>
    <cellStyle name="M_Book4_수량산출" xfId="1338"/>
    <cellStyle name="M_Book4_수량산출_02-옹벽공" xfId="1339"/>
    <cellStyle name="M_Book4_수량산출_03.옹벽공" xfId="1340"/>
    <cellStyle name="M_Book4_수량산출_06.부대공" xfId="1341"/>
    <cellStyle name="M_Book4_수량산출_06.부대공_09-부대공" xfId="1342"/>
    <cellStyle name="M_Book4_수량산출_07-부대공" xfId="1343"/>
    <cellStyle name="M_Book4_수량산출_07-부대공_09-부대공" xfId="1344"/>
    <cellStyle name="M_Book4_수량산출_운암동수량최종" xfId="1345"/>
    <cellStyle name="M_Book4_수량산출_운암동수량최종_06.부대공" xfId="1346"/>
    <cellStyle name="M_Book4_수량산출_운암동수량최종_06.부대공_06.부대공" xfId="1347"/>
    <cellStyle name="M_Book4_수량산출_운암동수량최종_06.부대공_06.부대공_09-부대공" xfId="1348"/>
    <cellStyle name="M_Book4_수량산출_운암동수량최종_06.부대공_07-부대공" xfId="1349"/>
    <cellStyle name="M_Book4_수량산출_운암동수량최종_06.부대공_07-부대공_09-부대공" xfId="1350"/>
    <cellStyle name="M_Book4_수량산출_운암동수량최종_09-부대공" xfId="1351"/>
    <cellStyle name="M_Book4_수량산출_운암동수량최종_계단" xfId="1352"/>
    <cellStyle name="M_Book4_수량산출_운암동수량최종_기계공고수량최종" xfId="1353"/>
    <cellStyle name="M_Book4_수량산출_운암동수량최종_기계공고수량최종_02-옹벽공" xfId="1354"/>
    <cellStyle name="M_Book4_수량산출_운암동수량최종_기계공고수량최종_03.옹벽공" xfId="1355"/>
    <cellStyle name="M_Book4_수량산출_운암동수량최종_기계공고수량최종_06.부대공" xfId="1356"/>
    <cellStyle name="M_Book4_수량산출_운암동수량최종_기계공고수량최종_06.부대공_09-부대공" xfId="1357"/>
    <cellStyle name="M_Book4_수량산출_운암동수량최종_기계공고수량최종_07-부대공" xfId="1358"/>
    <cellStyle name="M_Book4_수량산출_운암동수량최종_기계공고수량최종_07-부대공_09-부대공" xfId="1359"/>
    <cellStyle name="M_Book4_운암동수량최종" xfId="1360"/>
    <cellStyle name="M_Book4_운암동수량최종_06.부대공" xfId="1361"/>
    <cellStyle name="M_Book4_운암동수량최종_06.부대공_06.부대공" xfId="1362"/>
    <cellStyle name="M_Book4_운암동수량최종_06.부대공_06.부대공_09-부대공" xfId="1363"/>
    <cellStyle name="M_Book4_운암동수량최종_06.부대공_07-부대공" xfId="1364"/>
    <cellStyle name="M_Book4_운암동수량최종_06.부대공_07-부대공_09-부대공" xfId="1365"/>
    <cellStyle name="M_Book4_운암동수량최종_09-부대공" xfId="1366"/>
    <cellStyle name="M_Book4_운암동수량최종_계단" xfId="1367"/>
    <cellStyle name="M_Book4_운암동수량최종_기계공고수량최종" xfId="1368"/>
    <cellStyle name="M_Book4_운암동수량최종_기계공고수량최종_02-옹벽공" xfId="1369"/>
    <cellStyle name="M_Book4_운암동수량최종_기계공고수량최종_03.옹벽공" xfId="1370"/>
    <cellStyle name="M_Book4_운암동수량최종_기계공고수량최종_06.부대공" xfId="1371"/>
    <cellStyle name="M_Book4_운암동수량최종_기계공고수량최종_06.부대공_09-부대공" xfId="1372"/>
    <cellStyle name="M_Book4_운암동수량최종_기계공고수량최종_07-부대공" xfId="1373"/>
    <cellStyle name="M_Book4_운암동수량최종_기계공고수량최종_07-부대공_09-부대공" xfId="1374"/>
    <cellStyle name="M_Book4_인월중군소하천" xfId="1375"/>
    <cellStyle name="M_Book4_인월중군소하천_02-옹벽공" xfId="1376"/>
    <cellStyle name="M_Book4_인월중군소하천_03.옹벽공" xfId="1377"/>
    <cellStyle name="M_Book4_인월중군소하천_06.부대공" xfId="1378"/>
    <cellStyle name="M_Book4_인월중군소하천_06.부대공_09-부대공" xfId="1379"/>
    <cellStyle name="M_Book4_인월중군소하천_07-부대공" xfId="1380"/>
    <cellStyle name="M_Book4_인월중군소하천_07-부대공_09-부대공" xfId="1381"/>
    <cellStyle name="M_Book4_인월중군소하천_운암동수량최종" xfId="1382"/>
    <cellStyle name="M_Book4_인월중군소하천_운암동수량최종_06.부대공" xfId="1383"/>
    <cellStyle name="M_Book4_인월중군소하천_운암동수량최종_06.부대공_06.부대공" xfId="1384"/>
    <cellStyle name="M_Book4_인월중군소하천_운암동수량최종_06.부대공_06.부대공_09-부대공" xfId="1385"/>
    <cellStyle name="M_Book4_인월중군소하천_운암동수량최종_06.부대공_07-부대공" xfId="1386"/>
    <cellStyle name="M_Book4_인월중군소하천_운암동수량최종_06.부대공_07-부대공_09-부대공" xfId="1387"/>
    <cellStyle name="M_Book4_인월중군소하천_운암동수량최종_09-부대공" xfId="1388"/>
    <cellStyle name="M_Book4_인월중군소하천_운암동수량최종_계단" xfId="1389"/>
    <cellStyle name="M_Book4_인월중군소하천_운암동수량최종_기계공고수량최종" xfId="1390"/>
    <cellStyle name="M_Book4_인월중군소하천_운암동수량최종_기계공고수량최종_02-옹벽공" xfId="1391"/>
    <cellStyle name="M_Book4_인월중군소하천_운암동수량최종_기계공고수량최종_03.옹벽공" xfId="1392"/>
    <cellStyle name="M_Book4_인월중군소하천_운암동수량최종_기계공고수량최종_06.부대공" xfId="1393"/>
    <cellStyle name="M_Book4_인월중군소하천_운암동수량최종_기계공고수량최종_06.부대공_09-부대공" xfId="1394"/>
    <cellStyle name="M_Book4_인월중군소하천_운암동수량최종_기계공고수량최종_07-부대공" xfId="1395"/>
    <cellStyle name="M_Book4_인월중군소하천_운암동수량최종_기계공고수량최종_07-부대공_09-부대공" xfId="1396"/>
    <cellStyle name="M_곰소수량-포장산출" xfId="1397"/>
    <cellStyle name="M_다목적운동장" xfId="1398"/>
    <cellStyle name="M_봉덕-선운간수량" xfId="1399"/>
    <cellStyle name="M_수량전체" xfId="1400"/>
    <cellStyle name="M_수량전체_02-옹벽공" xfId="1401"/>
    <cellStyle name="M_수량전체_03.옹벽공" xfId="1402"/>
    <cellStyle name="M_수량전체_06.부대공" xfId="1403"/>
    <cellStyle name="M_수량전체_06.부대공_09-부대공" xfId="1404"/>
    <cellStyle name="M_수량전체_07-부대공" xfId="1405"/>
    <cellStyle name="M_수량전체_07-부대공_09-부대공" xfId="1406"/>
    <cellStyle name="M_수량전체_도로수량양식" xfId="1407"/>
    <cellStyle name="M_수량전체_도로수량양식_02-옹벽공" xfId="1408"/>
    <cellStyle name="M_수량전체_도로수량양식_03.옹벽공" xfId="1409"/>
    <cellStyle name="M_수량전체_도로수량양식_06.부대공" xfId="1410"/>
    <cellStyle name="M_수량전체_도로수량양식_06.부대공_09-부대공" xfId="1411"/>
    <cellStyle name="M_수량전체_도로수량양식_07-부대공" xfId="1412"/>
    <cellStyle name="M_수량전체_도로수량양식_07-부대공_09-부대공" xfId="1413"/>
    <cellStyle name="M_수량전체_도로수량양식_운암동수량최종" xfId="1414"/>
    <cellStyle name="M_수량전체_도로수량양식_운암동수량최종_06.부대공" xfId="1415"/>
    <cellStyle name="M_수량전체_도로수량양식_운암동수량최종_06.부대공_06.부대공" xfId="1416"/>
    <cellStyle name="M_수량전체_도로수량양식_운암동수량최종_06.부대공_06.부대공_09-부대공" xfId="1417"/>
    <cellStyle name="M_수량전체_도로수량양식_운암동수량최종_06.부대공_07-부대공" xfId="1418"/>
    <cellStyle name="M_수량전체_도로수량양식_운암동수량최종_06.부대공_07-부대공_09-부대공" xfId="1419"/>
    <cellStyle name="M_수량전체_도로수량양식_운암동수량최종_09-부대공" xfId="1420"/>
    <cellStyle name="M_수량전체_도로수량양식_운암동수량최종_계단" xfId="1421"/>
    <cellStyle name="M_수량전체_도로수량양식_운암동수량최종_기계공고수량최종" xfId="1422"/>
    <cellStyle name="M_수량전체_도로수량양식_운암동수량최종_기계공고수량최종_02-옹벽공" xfId="1423"/>
    <cellStyle name="M_수량전체_도로수량양식_운암동수량최종_기계공고수량최종_03.옹벽공" xfId="1424"/>
    <cellStyle name="M_수량전체_도로수량양식_운암동수량최종_기계공고수량최종_06.부대공" xfId="1425"/>
    <cellStyle name="M_수량전체_도로수량양식_운암동수량최종_기계공고수량최종_06.부대공_09-부대공" xfId="1426"/>
    <cellStyle name="M_수량전체_도로수량양식_운암동수량최종_기계공고수량최종_07-부대공" xfId="1427"/>
    <cellStyle name="M_수량전체_도로수량양식_운암동수량최종_기계공고수량최종_07-부대공_09-부대공" xfId="1428"/>
    <cellStyle name="M_수량전체_수량산출" xfId="1429"/>
    <cellStyle name="M_수량전체_수량산출_02-옹벽공" xfId="1430"/>
    <cellStyle name="M_수량전체_수량산출_03.옹벽공" xfId="1431"/>
    <cellStyle name="M_수량전체_수량산출_06.부대공" xfId="1432"/>
    <cellStyle name="M_수량전체_수량산출_06.부대공_09-부대공" xfId="1433"/>
    <cellStyle name="M_수량전체_수량산출_07-부대공" xfId="1434"/>
    <cellStyle name="M_수량전체_수량산출_07-부대공_09-부대공" xfId="1435"/>
    <cellStyle name="M_수량전체_수량산출_운암동수량최종" xfId="1436"/>
    <cellStyle name="M_수량전체_수량산출_운암동수량최종_06.부대공" xfId="1437"/>
    <cellStyle name="M_수량전체_수량산출_운암동수량최종_06.부대공_06.부대공" xfId="1438"/>
    <cellStyle name="M_수량전체_수량산출_운암동수량최종_06.부대공_06.부대공_09-부대공" xfId="1439"/>
    <cellStyle name="M_수량전체_수량산출_운암동수량최종_06.부대공_07-부대공" xfId="1440"/>
    <cellStyle name="M_수량전체_수량산출_운암동수량최종_06.부대공_07-부대공_09-부대공" xfId="1441"/>
    <cellStyle name="M_수량전체_수량산출_운암동수량최종_09-부대공" xfId="1442"/>
    <cellStyle name="M_수량전체_수량산출_운암동수량최종_계단" xfId="1443"/>
    <cellStyle name="M_수량전체_수량산출_운암동수량최종_기계공고수량최종" xfId="1444"/>
    <cellStyle name="M_수량전체_수량산출_운암동수량최종_기계공고수량최종_02-옹벽공" xfId="1445"/>
    <cellStyle name="M_수량전체_수량산출_운암동수량최종_기계공고수량최종_03.옹벽공" xfId="1446"/>
    <cellStyle name="M_수량전체_수량산출_운암동수량최종_기계공고수량최종_06.부대공" xfId="1447"/>
    <cellStyle name="M_수량전체_수량산출_운암동수량최종_기계공고수량최종_06.부대공_09-부대공" xfId="1448"/>
    <cellStyle name="M_수량전체_수량산출_운암동수량최종_기계공고수량최종_07-부대공" xfId="1449"/>
    <cellStyle name="M_수량전체_수량산출_운암동수량최종_기계공고수량최종_07-부대공_09-부대공" xfId="1450"/>
    <cellStyle name="M_수량전체_운암동수량최종" xfId="1451"/>
    <cellStyle name="M_수량전체_운암동수량최종_06.부대공" xfId="1452"/>
    <cellStyle name="M_수량전체_운암동수량최종_06.부대공_06.부대공" xfId="1453"/>
    <cellStyle name="M_수량전체_운암동수량최종_06.부대공_06.부대공_09-부대공" xfId="1454"/>
    <cellStyle name="M_수량전체_운암동수량최종_06.부대공_07-부대공" xfId="1455"/>
    <cellStyle name="M_수량전체_운암동수량최종_06.부대공_07-부대공_09-부대공" xfId="1456"/>
    <cellStyle name="M_수량전체_운암동수량최종_09-부대공" xfId="1457"/>
    <cellStyle name="M_수량전체_운암동수량최종_계단" xfId="1458"/>
    <cellStyle name="M_수량전체_운암동수량최종_기계공고수량최종" xfId="1459"/>
    <cellStyle name="M_수량전체_운암동수량최종_기계공고수량최종_02-옹벽공" xfId="1460"/>
    <cellStyle name="M_수량전체_운암동수량최종_기계공고수량최종_03.옹벽공" xfId="1461"/>
    <cellStyle name="M_수량전체_운암동수량최종_기계공고수량최종_06.부대공" xfId="1462"/>
    <cellStyle name="M_수량전체_운암동수량최종_기계공고수량최종_06.부대공_09-부대공" xfId="1463"/>
    <cellStyle name="M_수량전체_운암동수량최종_기계공고수량최종_07-부대공" xfId="1464"/>
    <cellStyle name="M_수량전체_운암동수량최종_기계공고수량최종_07-부대공_09-부대공" xfId="1465"/>
    <cellStyle name="M_수량전체_인월중군소하천" xfId="1466"/>
    <cellStyle name="M_수량전체_인월중군소하천_02-옹벽공" xfId="1467"/>
    <cellStyle name="M_수량전체_인월중군소하천_03.옹벽공" xfId="1468"/>
    <cellStyle name="M_수량전체_인월중군소하천_06.부대공" xfId="1469"/>
    <cellStyle name="M_수량전체_인월중군소하천_06.부대공_09-부대공" xfId="1470"/>
    <cellStyle name="M_수량전체_인월중군소하천_07-부대공" xfId="1471"/>
    <cellStyle name="M_수량전체_인월중군소하천_07-부대공_09-부대공" xfId="1472"/>
    <cellStyle name="M_수량전체_인월중군소하천_운암동수량최종" xfId="1473"/>
    <cellStyle name="M_수량전체_인월중군소하천_운암동수량최종_06.부대공" xfId="1474"/>
    <cellStyle name="M_수량전체_인월중군소하천_운암동수량최종_06.부대공_06.부대공" xfId="1475"/>
    <cellStyle name="M_수량전체_인월중군소하천_운암동수량최종_06.부대공_06.부대공_09-부대공" xfId="1476"/>
    <cellStyle name="M_수량전체_인월중군소하천_운암동수량최종_06.부대공_07-부대공" xfId="1477"/>
    <cellStyle name="M_수량전체_인월중군소하천_운암동수량최종_06.부대공_07-부대공_09-부대공" xfId="1478"/>
    <cellStyle name="M_수량전체_인월중군소하천_운암동수량최종_09-부대공" xfId="1479"/>
    <cellStyle name="M_수량전체_인월중군소하천_운암동수량최종_계단" xfId="1480"/>
    <cellStyle name="M_수량전체_인월중군소하천_운암동수량최종_기계공고수량최종" xfId="1481"/>
    <cellStyle name="M_수량전체_인월중군소하천_운암동수량최종_기계공고수량최종_02-옹벽공" xfId="1482"/>
    <cellStyle name="M_수량전체_인월중군소하천_운암동수량최종_기계공고수량최종_03.옹벽공" xfId="1483"/>
    <cellStyle name="M_수량전체_인월중군소하천_운암동수량최종_기계공고수량최종_06.부대공" xfId="1484"/>
    <cellStyle name="M_수량전체_인월중군소하천_운암동수량최종_기계공고수량최종_06.부대공_09-부대공" xfId="1485"/>
    <cellStyle name="M_수량전체_인월중군소하천_운암동수량최종_기계공고수량최종_07-부대공" xfId="1486"/>
    <cellStyle name="M_수량전체_인월중군소하천_운암동수량최종_기계공고수량최종_07-부대공_09-부대공" xfId="1487"/>
    <cellStyle name="M_수량집계" xfId="1488"/>
    <cellStyle name="M_신태인초수량산출(변경)" xfId="1489"/>
    <cellStyle name="M_작업(수량)" xfId="1490"/>
    <cellStyle name="M_중군소하천(최종)" xfId="1491"/>
    <cellStyle name="M2" xfId="1492"/>
    <cellStyle name="M3" xfId="1493"/>
    <cellStyle name="Midtitle" xfId="1494"/>
    <cellStyle name="Milliers [0]_399GC10" xfId="1495"/>
    <cellStyle name="Milliers_399GC10" xfId="1496"/>
    <cellStyle name="Model" xfId="1497"/>
    <cellStyle name="Mon?aire [0]_399GC10" xfId="1498"/>
    <cellStyle name="Mon?aire_399GC10" xfId="1499"/>
    <cellStyle name="n" xfId="1500"/>
    <cellStyle name="no dec" xfId="1501"/>
    <cellStyle name="Normal - Style1" xfId="1502"/>
    <cellStyle name="Normal - 유형1" xfId="1503"/>
    <cellStyle name="Normal_ SG&amp;A Bridge " xfId="1504"/>
    <cellStyle name="O" xfId="1505"/>
    <cellStyle name="OD" xfId="1506"/>
    <cellStyle name="Œ…?æ맖?e [0.00]_laroux" xfId="1507"/>
    <cellStyle name="Œ…?æ맖?e_laroux" xfId="1508"/>
    <cellStyle name="Percent" xfId="1509"/>
    <cellStyle name="Percent [2]" xfId="1510"/>
    <cellStyle name="Percent_01-상수도수량2" xfId="1511"/>
    <cellStyle name="Q1" xfId="1512"/>
    <cellStyle name="Q4" xfId="1513"/>
    <cellStyle name="RevList" xfId="1514"/>
    <cellStyle name="s" xfId="1515"/>
    <cellStyle name="S " xfId="1516"/>
    <cellStyle name="Standard_Anpassen der Amortisation" xfId="1517"/>
    <cellStyle name="subhead" xfId="1518"/>
    <cellStyle name="Subtotal" xfId="1519"/>
    <cellStyle name="t1" xfId="1520"/>
    <cellStyle name="testtitle" xfId="1521"/>
    <cellStyle name="Title" xfId="1522"/>
    <cellStyle name="title [1]" xfId="1523"/>
    <cellStyle name="title [2]" xfId="1524"/>
    <cellStyle name="TITLE_03-배수공" xfId="1525"/>
    <cellStyle name="TON" xfId="1526"/>
    <cellStyle name="Total" xfId="1527"/>
    <cellStyle name="UM" xfId="1528"/>
    <cellStyle name="W?rung [0]_Compiling Utility Macros" xfId="1529"/>
    <cellStyle name="W?rung_Compiling Utility Macros" xfId="1530"/>
    <cellStyle name="가운데" xfId="1531"/>
    <cellStyle name="개" xfId="1532"/>
    <cellStyle name="개_02-포장-1" xfId="1533"/>
    <cellStyle name="개_02-포장-1_Boo2" xfId="1534"/>
    <cellStyle name="개_02-포장-1_Boo2_02-옹벽공" xfId="1535"/>
    <cellStyle name="개_02-포장-1_Boo2_03.옹벽공" xfId="1536"/>
    <cellStyle name="개_02-포장-1_Boo2_06.부대공" xfId="1537"/>
    <cellStyle name="개_02-포장-1_Boo2_06.부대공_09-부대공" xfId="1538"/>
    <cellStyle name="개_02-포장-1_Boo2_07-부대공" xfId="1539"/>
    <cellStyle name="개_02-포장-1_Boo2_07-부대공_09-부대공" xfId="1540"/>
    <cellStyle name="개_02-포장-1_Boo2_도로수량양식" xfId="1541"/>
    <cellStyle name="개_02-포장-1_Boo2_도로수량양식_02-옹벽공" xfId="1542"/>
    <cellStyle name="개_02-포장-1_Boo2_도로수량양식_03.옹벽공" xfId="1543"/>
    <cellStyle name="개_02-포장-1_Boo2_도로수량양식_06.부대공" xfId="1544"/>
    <cellStyle name="개_02-포장-1_Boo2_도로수량양식_06.부대공_09-부대공" xfId="1545"/>
    <cellStyle name="개_02-포장-1_Boo2_도로수량양식_07-부대공" xfId="1546"/>
    <cellStyle name="개_02-포장-1_Boo2_도로수량양식_07-부대공_09-부대공" xfId="1547"/>
    <cellStyle name="개_02-포장-1_Boo2_도로수량양식_운암동수량최종" xfId="1548"/>
    <cellStyle name="개_02-포장-1_Boo2_도로수량양식_운암동수량최종_06.부대공" xfId="1549"/>
    <cellStyle name="개_02-포장-1_Boo2_도로수량양식_운암동수량최종_06.부대공_06.부대공" xfId="1550"/>
    <cellStyle name="개_02-포장-1_Boo2_도로수량양식_운암동수량최종_06.부대공_06.부대공_09-부대공" xfId="1551"/>
    <cellStyle name="개_02-포장-1_Boo2_도로수량양식_운암동수량최종_06.부대공_07-부대공" xfId="1552"/>
    <cellStyle name="개_02-포장-1_Boo2_도로수량양식_운암동수량최종_06.부대공_07-부대공_09-부대공" xfId="1553"/>
    <cellStyle name="개_02-포장-1_Boo2_도로수량양식_운암동수량최종_09-부대공" xfId="1554"/>
    <cellStyle name="개_02-포장-1_Boo2_도로수량양식_운암동수량최종_계단" xfId="1555"/>
    <cellStyle name="개_02-포장-1_Boo2_도로수량양식_운암동수량최종_기계공고수량최종" xfId="1556"/>
    <cellStyle name="개_02-포장-1_Boo2_도로수량양식_운암동수량최종_기계공고수량최종_02-옹벽공" xfId="1557"/>
    <cellStyle name="개_02-포장-1_Boo2_도로수량양식_운암동수량최종_기계공고수량최종_03.옹벽공" xfId="1558"/>
    <cellStyle name="개_02-포장-1_Boo2_도로수량양식_운암동수량최종_기계공고수량최종_06.부대공" xfId="1559"/>
    <cellStyle name="개_02-포장-1_Boo2_도로수량양식_운암동수량최종_기계공고수량최종_06.부대공_09-부대공" xfId="1560"/>
    <cellStyle name="개_02-포장-1_Boo2_도로수량양식_운암동수량최종_기계공고수량최종_07-부대공" xfId="1561"/>
    <cellStyle name="개_02-포장-1_Boo2_도로수량양식_운암동수량최종_기계공고수량최종_07-부대공_09-부대공" xfId="1562"/>
    <cellStyle name="개_02-포장-1_Boo2_수량산출" xfId="1563"/>
    <cellStyle name="개_02-포장-1_Boo2_수량산출_02-옹벽공" xfId="1564"/>
    <cellStyle name="개_02-포장-1_Boo2_수량산출_03.옹벽공" xfId="1565"/>
    <cellStyle name="개_02-포장-1_Boo2_수량산출_06.부대공" xfId="1566"/>
    <cellStyle name="개_02-포장-1_Boo2_수량산출_06.부대공_09-부대공" xfId="1567"/>
    <cellStyle name="개_02-포장-1_Boo2_수량산출_07-부대공" xfId="1568"/>
    <cellStyle name="개_02-포장-1_Boo2_수량산출_07-부대공_09-부대공" xfId="1569"/>
    <cellStyle name="개_02-포장-1_Boo2_수량산출_운암동수량최종" xfId="1570"/>
    <cellStyle name="개_02-포장-1_Boo2_수량산출_운암동수량최종_06.부대공" xfId="1571"/>
    <cellStyle name="개_02-포장-1_Boo2_수량산출_운암동수량최종_06.부대공_06.부대공" xfId="1572"/>
    <cellStyle name="개_02-포장-1_Boo2_수량산출_운암동수량최종_06.부대공_06.부대공_09-부대공" xfId="1573"/>
    <cellStyle name="개_02-포장-1_Boo2_수량산출_운암동수량최종_06.부대공_07-부대공" xfId="1574"/>
    <cellStyle name="개_02-포장-1_Boo2_수량산출_운암동수량최종_06.부대공_07-부대공_09-부대공" xfId="1575"/>
    <cellStyle name="개_02-포장-1_Boo2_수량산출_운암동수량최종_09-부대공" xfId="1576"/>
    <cellStyle name="개_02-포장-1_Boo2_수량산출_운암동수량최종_계단" xfId="1577"/>
    <cellStyle name="개_02-포장-1_Boo2_수량산출_운암동수량최종_기계공고수량최종" xfId="1578"/>
    <cellStyle name="개_02-포장-1_Boo2_수량산출_운암동수량최종_기계공고수량최종_02-옹벽공" xfId="1579"/>
    <cellStyle name="개_02-포장-1_Boo2_수량산출_운암동수량최종_기계공고수량최종_03.옹벽공" xfId="1580"/>
    <cellStyle name="개_02-포장-1_Boo2_수량산출_운암동수량최종_기계공고수량최종_06.부대공" xfId="1581"/>
    <cellStyle name="개_02-포장-1_Boo2_수량산출_운암동수량최종_기계공고수량최종_06.부대공_09-부대공" xfId="1582"/>
    <cellStyle name="개_02-포장-1_Boo2_수량산출_운암동수량최종_기계공고수량최종_07-부대공" xfId="1583"/>
    <cellStyle name="개_02-포장-1_Boo2_수량산출_운암동수량최종_기계공고수량최종_07-부대공_09-부대공" xfId="1584"/>
    <cellStyle name="개_02-포장-1_Boo2_운암동수량최종" xfId="1585"/>
    <cellStyle name="개_02-포장-1_Boo2_운암동수량최종_06.부대공" xfId="1586"/>
    <cellStyle name="개_02-포장-1_Boo2_운암동수량최종_06.부대공_06.부대공" xfId="1587"/>
    <cellStyle name="개_02-포장-1_Boo2_운암동수량최종_06.부대공_06.부대공_09-부대공" xfId="1588"/>
    <cellStyle name="개_02-포장-1_Boo2_운암동수량최종_06.부대공_07-부대공" xfId="1589"/>
    <cellStyle name="개_02-포장-1_Boo2_운암동수량최종_06.부대공_07-부대공_09-부대공" xfId="1590"/>
    <cellStyle name="개_02-포장-1_Boo2_운암동수량최종_09-부대공" xfId="1591"/>
    <cellStyle name="개_02-포장-1_Boo2_운암동수량최종_계단" xfId="1592"/>
    <cellStyle name="개_02-포장-1_Boo2_운암동수량최종_기계공고수량최종" xfId="1593"/>
    <cellStyle name="개_02-포장-1_Boo2_운암동수량최종_기계공고수량최종_02-옹벽공" xfId="1594"/>
    <cellStyle name="개_02-포장-1_Boo2_운암동수량최종_기계공고수량최종_03.옹벽공" xfId="1595"/>
    <cellStyle name="개_02-포장-1_Boo2_운암동수량최종_기계공고수량최종_06.부대공" xfId="1596"/>
    <cellStyle name="개_02-포장-1_Boo2_운암동수량최종_기계공고수량최종_06.부대공_09-부대공" xfId="1597"/>
    <cellStyle name="개_02-포장-1_Boo2_운암동수량최종_기계공고수량최종_07-부대공" xfId="1598"/>
    <cellStyle name="개_02-포장-1_Boo2_운암동수량최종_기계공고수량최종_07-부대공_09-부대공" xfId="1599"/>
    <cellStyle name="개_02-포장-1_Boo2_인월중군소하천" xfId="1600"/>
    <cellStyle name="개_02-포장-1_Boo2_인월중군소하천_02-옹벽공" xfId="1601"/>
    <cellStyle name="개_02-포장-1_Boo2_인월중군소하천_03.옹벽공" xfId="1602"/>
    <cellStyle name="개_02-포장-1_Boo2_인월중군소하천_06.부대공" xfId="1603"/>
    <cellStyle name="개_02-포장-1_Boo2_인월중군소하천_06.부대공_09-부대공" xfId="1604"/>
    <cellStyle name="개_02-포장-1_Boo2_인월중군소하천_07-부대공" xfId="1605"/>
    <cellStyle name="개_02-포장-1_Boo2_인월중군소하천_07-부대공_09-부대공" xfId="1606"/>
    <cellStyle name="개_02-포장-1_Boo2_인월중군소하천_운암동수량최종" xfId="1607"/>
    <cellStyle name="개_02-포장-1_Boo2_인월중군소하천_운암동수량최종_06.부대공" xfId="1608"/>
    <cellStyle name="개_02-포장-1_Boo2_인월중군소하천_운암동수량최종_06.부대공_06.부대공" xfId="1609"/>
    <cellStyle name="개_02-포장-1_Boo2_인월중군소하천_운암동수량최종_06.부대공_06.부대공_09-부대공" xfId="1610"/>
    <cellStyle name="개_02-포장-1_Boo2_인월중군소하천_운암동수량최종_06.부대공_07-부대공" xfId="1611"/>
    <cellStyle name="개_02-포장-1_Boo2_인월중군소하천_운암동수량최종_06.부대공_07-부대공_09-부대공" xfId="1612"/>
    <cellStyle name="개_02-포장-1_Boo2_인월중군소하천_운암동수량최종_09-부대공" xfId="1613"/>
    <cellStyle name="개_02-포장-1_Boo2_인월중군소하천_운암동수량최종_계단" xfId="1614"/>
    <cellStyle name="개_02-포장-1_Boo2_인월중군소하천_운암동수량최종_기계공고수량최종" xfId="1615"/>
    <cellStyle name="개_02-포장-1_Boo2_인월중군소하천_운암동수량최종_기계공고수량최종_02-옹벽공" xfId="1616"/>
    <cellStyle name="개_02-포장-1_Boo2_인월중군소하천_운암동수량최종_기계공고수량최종_03.옹벽공" xfId="1617"/>
    <cellStyle name="개_02-포장-1_Boo2_인월중군소하천_운암동수량최종_기계공고수량최종_06.부대공" xfId="1618"/>
    <cellStyle name="개_02-포장-1_Boo2_인월중군소하천_운암동수량최종_기계공고수량최종_06.부대공_09-부대공" xfId="1619"/>
    <cellStyle name="개_02-포장-1_Boo2_인월중군소하천_운암동수량최종_기계공고수량최종_07-부대공" xfId="1620"/>
    <cellStyle name="개_02-포장-1_Boo2_인월중군소하천_운암동수량최종_기계공고수량최종_07-부대공_09-부대공" xfId="1621"/>
    <cellStyle name="개_02-포장-1_Book2" xfId="1622"/>
    <cellStyle name="개_02-포장-1_Book2_02-옹벽공" xfId="1623"/>
    <cellStyle name="개_02-포장-1_Book2_03.옹벽공" xfId="1624"/>
    <cellStyle name="개_02-포장-1_Book2_06.부대공" xfId="1625"/>
    <cellStyle name="개_02-포장-1_Book2_06.부대공_09-부대공" xfId="1626"/>
    <cellStyle name="개_02-포장-1_Book2_07-부대공" xfId="1627"/>
    <cellStyle name="개_02-포장-1_Book2_07-부대공_09-부대공" xfId="1628"/>
    <cellStyle name="개_02-포장-1_Book2_도로수량양식" xfId="1629"/>
    <cellStyle name="개_02-포장-1_Book2_도로수량양식_02-옹벽공" xfId="1630"/>
    <cellStyle name="개_02-포장-1_Book2_도로수량양식_03.옹벽공" xfId="1631"/>
    <cellStyle name="개_02-포장-1_Book2_도로수량양식_06.부대공" xfId="1632"/>
    <cellStyle name="개_02-포장-1_Book2_도로수량양식_06.부대공_09-부대공" xfId="1633"/>
    <cellStyle name="개_02-포장-1_Book2_도로수량양식_07-부대공" xfId="1634"/>
    <cellStyle name="개_02-포장-1_Book2_도로수량양식_07-부대공_09-부대공" xfId="1635"/>
    <cellStyle name="개_02-포장-1_Book2_도로수량양식_운암동수량최종" xfId="1636"/>
    <cellStyle name="개_02-포장-1_Book2_도로수량양식_운암동수량최종_06.부대공" xfId="1637"/>
    <cellStyle name="개_02-포장-1_Book2_도로수량양식_운암동수량최종_06.부대공_06.부대공" xfId="1638"/>
    <cellStyle name="개_02-포장-1_Book2_도로수량양식_운암동수량최종_06.부대공_06.부대공_09-부대공" xfId="1639"/>
    <cellStyle name="개_02-포장-1_Book2_도로수량양식_운암동수량최종_06.부대공_07-부대공" xfId="1640"/>
    <cellStyle name="개_02-포장-1_Book2_도로수량양식_운암동수량최종_06.부대공_07-부대공_09-부대공" xfId="1641"/>
    <cellStyle name="개_02-포장-1_Book2_도로수량양식_운암동수량최종_09-부대공" xfId="1642"/>
    <cellStyle name="개_02-포장-1_Book2_도로수량양식_운암동수량최종_계단" xfId="1643"/>
    <cellStyle name="개_02-포장-1_Book2_도로수량양식_운암동수량최종_기계공고수량최종" xfId="1644"/>
    <cellStyle name="개_02-포장-1_Book2_도로수량양식_운암동수량최종_기계공고수량최종_02-옹벽공" xfId="1645"/>
    <cellStyle name="개_02-포장-1_Book2_도로수량양식_운암동수량최종_기계공고수량최종_03.옹벽공" xfId="1646"/>
    <cellStyle name="개_02-포장-1_Book2_도로수량양식_운암동수량최종_기계공고수량최종_06.부대공" xfId="1647"/>
    <cellStyle name="개_02-포장-1_Book2_도로수량양식_운암동수량최종_기계공고수량최종_06.부대공_09-부대공" xfId="1648"/>
    <cellStyle name="개_02-포장-1_Book2_도로수량양식_운암동수량최종_기계공고수량최종_07-부대공" xfId="1649"/>
    <cellStyle name="개_02-포장-1_Book2_도로수량양식_운암동수량최종_기계공고수량최종_07-부대공_09-부대공" xfId="1650"/>
    <cellStyle name="개_02-포장-1_Book2_수량산출" xfId="1651"/>
    <cellStyle name="개_02-포장-1_Book2_수량산출_02-옹벽공" xfId="1652"/>
    <cellStyle name="개_02-포장-1_Book2_수량산출_03.옹벽공" xfId="1653"/>
    <cellStyle name="개_02-포장-1_Book2_수량산출_06.부대공" xfId="1654"/>
    <cellStyle name="개_02-포장-1_Book2_수량산출_06.부대공_09-부대공" xfId="1655"/>
    <cellStyle name="개_02-포장-1_Book2_수량산출_07-부대공" xfId="1656"/>
    <cellStyle name="개_02-포장-1_Book2_수량산출_07-부대공_09-부대공" xfId="1657"/>
    <cellStyle name="개_02-포장-1_Book2_수량산출_운암동수량최종" xfId="1658"/>
    <cellStyle name="개_02-포장-1_Book2_수량산출_운암동수량최종_06.부대공" xfId="1659"/>
    <cellStyle name="개_02-포장-1_Book2_수량산출_운암동수량최종_06.부대공_06.부대공" xfId="1660"/>
    <cellStyle name="개_02-포장-1_Book2_수량산출_운암동수량최종_06.부대공_06.부대공_09-부대공" xfId="1661"/>
    <cellStyle name="개_02-포장-1_Book2_수량산출_운암동수량최종_06.부대공_07-부대공" xfId="1662"/>
    <cellStyle name="개_02-포장-1_Book2_수량산출_운암동수량최종_06.부대공_07-부대공_09-부대공" xfId="1663"/>
    <cellStyle name="개_02-포장-1_Book2_수량산출_운암동수량최종_09-부대공" xfId="1664"/>
    <cellStyle name="개_02-포장-1_Book2_수량산출_운암동수량최종_계단" xfId="1665"/>
    <cellStyle name="개_02-포장-1_Book2_수량산출_운암동수량최종_기계공고수량최종" xfId="1666"/>
    <cellStyle name="개_02-포장-1_Book2_수량산출_운암동수량최종_기계공고수량최종_02-옹벽공" xfId="1667"/>
    <cellStyle name="개_02-포장-1_Book2_수량산출_운암동수량최종_기계공고수량최종_03.옹벽공" xfId="1668"/>
    <cellStyle name="개_02-포장-1_Book2_수량산출_운암동수량최종_기계공고수량최종_06.부대공" xfId="1669"/>
    <cellStyle name="개_02-포장-1_Book2_수량산출_운암동수량최종_기계공고수량최종_06.부대공_09-부대공" xfId="1670"/>
    <cellStyle name="개_02-포장-1_Book2_수량산출_운암동수량최종_기계공고수량최종_07-부대공" xfId="1671"/>
    <cellStyle name="개_02-포장-1_Book2_수량산출_운암동수량최종_기계공고수량최종_07-부대공_09-부대공" xfId="1672"/>
    <cellStyle name="개_02-포장-1_Book2_운암동수량최종" xfId="1673"/>
    <cellStyle name="개_02-포장-1_Book2_운암동수량최종_06.부대공" xfId="1674"/>
    <cellStyle name="개_02-포장-1_Book2_운암동수량최종_06.부대공_06.부대공" xfId="1675"/>
    <cellStyle name="개_02-포장-1_Book2_운암동수량최종_06.부대공_06.부대공_09-부대공" xfId="1676"/>
    <cellStyle name="개_02-포장-1_Book2_운암동수량최종_06.부대공_07-부대공" xfId="1677"/>
    <cellStyle name="개_02-포장-1_Book2_운암동수량최종_06.부대공_07-부대공_09-부대공" xfId="1678"/>
    <cellStyle name="개_02-포장-1_Book2_운암동수량최종_09-부대공" xfId="1679"/>
    <cellStyle name="개_02-포장-1_Book2_운암동수량최종_계단" xfId="1680"/>
    <cellStyle name="개_02-포장-1_Book2_운암동수량최종_기계공고수량최종" xfId="1681"/>
    <cellStyle name="개_02-포장-1_Book2_운암동수량최종_기계공고수량최종_02-옹벽공" xfId="1682"/>
    <cellStyle name="개_02-포장-1_Book2_운암동수량최종_기계공고수량최종_03.옹벽공" xfId="1683"/>
    <cellStyle name="개_02-포장-1_Book2_운암동수량최종_기계공고수량최종_06.부대공" xfId="1684"/>
    <cellStyle name="개_02-포장-1_Book2_운암동수량최종_기계공고수량최종_06.부대공_09-부대공" xfId="1685"/>
    <cellStyle name="개_02-포장-1_Book2_운암동수량최종_기계공고수량최종_07-부대공" xfId="1686"/>
    <cellStyle name="개_02-포장-1_Book2_운암동수량최종_기계공고수량최종_07-부대공_09-부대공" xfId="1687"/>
    <cellStyle name="개_02-포장-1_Book2_인월중군소하천" xfId="1688"/>
    <cellStyle name="개_02-포장-1_Book2_인월중군소하천_02-옹벽공" xfId="1689"/>
    <cellStyle name="개_02-포장-1_Book2_인월중군소하천_03.옹벽공" xfId="1690"/>
    <cellStyle name="개_02-포장-1_Book2_인월중군소하천_06.부대공" xfId="1691"/>
    <cellStyle name="개_02-포장-1_Book2_인월중군소하천_06.부대공_09-부대공" xfId="1692"/>
    <cellStyle name="개_02-포장-1_Book2_인월중군소하천_07-부대공" xfId="1693"/>
    <cellStyle name="개_02-포장-1_Book2_인월중군소하천_07-부대공_09-부대공" xfId="1694"/>
    <cellStyle name="개_02-포장-1_Book2_인월중군소하천_운암동수량최종" xfId="1695"/>
    <cellStyle name="개_02-포장-1_Book2_인월중군소하천_운암동수량최종_06.부대공" xfId="1696"/>
    <cellStyle name="개_02-포장-1_Book2_인월중군소하천_운암동수량최종_06.부대공_06.부대공" xfId="1697"/>
    <cellStyle name="개_02-포장-1_Book2_인월중군소하천_운암동수량최종_06.부대공_06.부대공_09-부대공" xfId="1698"/>
    <cellStyle name="개_02-포장-1_Book2_인월중군소하천_운암동수량최종_06.부대공_07-부대공" xfId="1699"/>
    <cellStyle name="개_02-포장-1_Book2_인월중군소하천_운암동수량최종_06.부대공_07-부대공_09-부대공" xfId="1700"/>
    <cellStyle name="개_02-포장-1_Book2_인월중군소하천_운암동수량최종_09-부대공" xfId="1701"/>
    <cellStyle name="개_02-포장-1_Book2_인월중군소하천_운암동수량최종_계단" xfId="1702"/>
    <cellStyle name="개_02-포장-1_Book2_인월중군소하천_운암동수량최종_기계공고수량최종" xfId="1703"/>
    <cellStyle name="개_02-포장-1_Book2_인월중군소하천_운암동수량최종_기계공고수량최종_02-옹벽공" xfId="1704"/>
    <cellStyle name="개_02-포장-1_Book2_인월중군소하천_운암동수량최종_기계공고수량최종_03.옹벽공" xfId="1705"/>
    <cellStyle name="개_02-포장-1_Book2_인월중군소하천_운암동수량최종_기계공고수량최종_06.부대공" xfId="1706"/>
    <cellStyle name="개_02-포장-1_Book2_인월중군소하천_운암동수량최종_기계공고수량최종_06.부대공_09-부대공" xfId="1707"/>
    <cellStyle name="개_02-포장-1_Book2_인월중군소하천_운암동수량최종_기계공고수량최종_07-부대공" xfId="1708"/>
    <cellStyle name="개_02-포장-1_Book2_인월중군소하천_운암동수량최종_기계공고수량최종_07-부대공_09-부대공" xfId="1709"/>
    <cellStyle name="개_02-포장-1_Book4" xfId="1710"/>
    <cellStyle name="개_02-포장-1_Book4_02-옹벽공" xfId="1711"/>
    <cellStyle name="개_02-포장-1_Book4_03.옹벽공" xfId="1712"/>
    <cellStyle name="개_02-포장-1_Book4_06.부대공" xfId="1713"/>
    <cellStyle name="개_02-포장-1_Book4_06.부대공_09-부대공" xfId="1714"/>
    <cellStyle name="개_02-포장-1_Book4_07-부대공" xfId="1715"/>
    <cellStyle name="개_02-포장-1_Book4_07-부대공_09-부대공" xfId="1716"/>
    <cellStyle name="개_02-포장-1_Book4_도로수량양식" xfId="1717"/>
    <cellStyle name="개_02-포장-1_Book4_도로수량양식_02-옹벽공" xfId="1718"/>
    <cellStyle name="개_02-포장-1_Book4_도로수량양식_03.옹벽공" xfId="1719"/>
    <cellStyle name="개_02-포장-1_Book4_도로수량양식_06.부대공" xfId="1720"/>
    <cellStyle name="개_02-포장-1_Book4_도로수량양식_06.부대공_09-부대공" xfId="1721"/>
    <cellStyle name="개_02-포장-1_Book4_도로수량양식_07-부대공" xfId="1722"/>
    <cellStyle name="개_02-포장-1_Book4_도로수량양식_07-부대공_09-부대공" xfId="1723"/>
    <cellStyle name="개_02-포장-1_Book4_도로수량양식_운암동수량최종" xfId="1724"/>
    <cellStyle name="개_02-포장-1_Book4_도로수량양식_운암동수량최종_06.부대공" xfId="1725"/>
    <cellStyle name="개_02-포장-1_Book4_도로수량양식_운암동수량최종_06.부대공_06.부대공" xfId="1726"/>
    <cellStyle name="개_02-포장-1_Book4_도로수량양식_운암동수량최종_06.부대공_06.부대공_09-부대공" xfId="1727"/>
    <cellStyle name="개_02-포장-1_Book4_도로수량양식_운암동수량최종_06.부대공_07-부대공" xfId="1728"/>
    <cellStyle name="개_02-포장-1_Book4_도로수량양식_운암동수량최종_06.부대공_07-부대공_09-부대공" xfId="1729"/>
    <cellStyle name="개_02-포장-1_Book4_도로수량양식_운암동수량최종_09-부대공" xfId="1730"/>
    <cellStyle name="개_02-포장-1_Book4_도로수량양식_운암동수량최종_계단" xfId="1731"/>
    <cellStyle name="개_02-포장-1_Book4_도로수량양식_운암동수량최종_기계공고수량최종" xfId="1732"/>
    <cellStyle name="개_02-포장-1_Book4_도로수량양식_운암동수량최종_기계공고수량최종_02-옹벽공" xfId="1733"/>
    <cellStyle name="개_02-포장-1_Book4_도로수량양식_운암동수량최종_기계공고수량최종_03.옹벽공" xfId="1734"/>
    <cellStyle name="개_02-포장-1_Book4_도로수량양식_운암동수량최종_기계공고수량최종_06.부대공" xfId="1735"/>
    <cellStyle name="개_02-포장-1_Book4_도로수량양식_운암동수량최종_기계공고수량최종_06.부대공_09-부대공" xfId="1736"/>
    <cellStyle name="개_02-포장-1_Book4_도로수량양식_운암동수량최종_기계공고수량최종_07-부대공" xfId="1737"/>
    <cellStyle name="개_02-포장-1_Book4_도로수량양식_운암동수량최종_기계공고수량최종_07-부대공_09-부대공" xfId="1738"/>
    <cellStyle name="개_02-포장-1_Book4_수량산출" xfId="1739"/>
    <cellStyle name="개_02-포장-1_Book4_수량산출_02-옹벽공" xfId="1740"/>
    <cellStyle name="개_02-포장-1_Book4_수량산출_03.옹벽공" xfId="1741"/>
    <cellStyle name="개_02-포장-1_Book4_수량산출_06.부대공" xfId="1742"/>
    <cellStyle name="개_02-포장-1_Book4_수량산출_06.부대공_09-부대공" xfId="1743"/>
    <cellStyle name="개_02-포장-1_Book4_수량산출_07-부대공" xfId="1744"/>
    <cellStyle name="개_02-포장-1_Book4_수량산출_07-부대공_09-부대공" xfId="1745"/>
    <cellStyle name="개_02-포장-1_Book4_수량산출_운암동수량최종" xfId="1746"/>
    <cellStyle name="개_02-포장-1_Book4_수량산출_운암동수량최종_06.부대공" xfId="1747"/>
    <cellStyle name="개_02-포장-1_Book4_수량산출_운암동수량최종_06.부대공_06.부대공" xfId="1748"/>
    <cellStyle name="개_02-포장-1_Book4_수량산출_운암동수량최종_06.부대공_06.부대공_09-부대공" xfId="1749"/>
    <cellStyle name="개_02-포장-1_Book4_수량산출_운암동수량최종_06.부대공_07-부대공" xfId="1750"/>
    <cellStyle name="개_02-포장-1_Book4_수량산출_운암동수량최종_06.부대공_07-부대공_09-부대공" xfId="1751"/>
    <cellStyle name="개_02-포장-1_Book4_수량산출_운암동수량최종_09-부대공" xfId="1752"/>
    <cellStyle name="개_02-포장-1_Book4_수량산출_운암동수량최종_계단" xfId="1753"/>
    <cellStyle name="개_02-포장-1_Book4_수량산출_운암동수량최종_기계공고수량최종" xfId="1754"/>
    <cellStyle name="개_02-포장-1_Book4_수량산출_운암동수량최종_기계공고수량최종_02-옹벽공" xfId="1755"/>
    <cellStyle name="개_02-포장-1_Book4_수량산출_운암동수량최종_기계공고수량최종_03.옹벽공" xfId="1756"/>
    <cellStyle name="개_02-포장-1_Book4_수량산출_운암동수량최종_기계공고수량최종_06.부대공" xfId="1757"/>
    <cellStyle name="개_02-포장-1_Book4_수량산출_운암동수량최종_기계공고수량최종_06.부대공_09-부대공" xfId="1758"/>
    <cellStyle name="개_02-포장-1_Book4_수량산출_운암동수량최종_기계공고수량최종_07-부대공" xfId="1759"/>
    <cellStyle name="개_02-포장-1_Book4_수량산출_운암동수량최종_기계공고수량최종_07-부대공_09-부대공" xfId="1760"/>
    <cellStyle name="개_02-포장-1_Book4_운암동수량최종" xfId="1761"/>
    <cellStyle name="개_02-포장-1_Book4_운암동수량최종_06.부대공" xfId="1762"/>
    <cellStyle name="개_02-포장-1_Book4_운암동수량최종_06.부대공_06.부대공" xfId="1763"/>
    <cellStyle name="개_02-포장-1_Book4_운암동수량최종_06.부대공_06.부대공_09-부대공" xfId="1764"/>
    <cellStyle name="개_02-포장-1_Book4_운암동수량최종_06.부대공_07-부대공" xfId="1765"/>
    <cellStyle name="개_02-포장-1_Book4_운암동수량최종_06.부대공_07-부대공_09-부대공" xfId="1766"/>
    <cellStyle name="개_02-포장-1_Book4_운암동수량최종_09-부대공" xfId="1767"/>
    <cellStyle name="개_02-포장-1_Book4_운암동수량최종_계단" xfId="1768"/>
    <cellStyle name="개_02-포장-1_Book4_운암동수량최종_기계공고수량최종" xfId="1769"/>
    <cellStyle name="개_02-포장-1_Book4_운암동수량최종_기계공고수량최종_02-옹벽공" xfId="1770"/>
    <cellStyle name="개_02-포장-1_Book4_운암동수량최종_기계공고수량최종_03.옹벽공" xfId="1771"/>
    <cellStyle name="개_02-포장-1_Book4_운암동수량최종_기계공고수량최종_06.부대공" xfId="1772"/>
    <cellStyle name="개_02-포장-1_Book4_운암동수량최종_기계공고수량최종_06.부대공_09-부대공" xfId="1773"/>
    <cellStyle name="개_02-포장-1_Book4_운암동수량최종_기계공고수량최종_07-부대공" xfId="1774"/>
    <cellStyle name="개_02-포장-1_Book4_운암동수량최종_기계공고수량최종_07-부대공_09-부대공" xfId="1775"/>
    <cellStyle name="개_02-포장-1_Book4_인월중군소하천" xfId="1776"/>
    <cellStyle name="개_02-포장-1_Book4_인월중군소하천_02-옹벽공" xfId="1777"/>
    <cellStyle name="개_02-포장-1_Book4_인월중군소하천_03.옹벽공" xfId="1778"/>
    <cellStyle name="개_02-포장-1_Book4_인월중군소하천_06.부대공" xfId="1779"/>
    <cellStyle name="개_02-포장-1_Book4_인월중군소하천_06.부대공_09-부대공" xfId="1780"/>
    <cellStyle name="개_02-포장-1_Book4_인월중군소하천_07-부대공" xfId="1781"/>
    <cellStyle name="개_02-포장-1_Book4_인월중군소하천_07-부대공_09-부대공" xfId="1782"/>
    <cellStyle name="개_02-포장-1_Book4_인월중군소하천_운암동수량최종" xfId="1783"/>
    <cellStyle name="개_02-포장-1_Book4_인월중군소하천_운암동수량최종_06.부대공" xfId="1784"/>
    <cellStyle name="개_02-포장-1_Book4_인월중군소하천_운암동수량최종_06.부대공_06.부대공" xfId="1785"/>
    <cellStyle name="개_02-포장-1_Book4_인월중군소하천_운암동수량최종_06.부대공_06.부대공_09-부대공" xfId="1786"/>
    <cellStyle name="개_02-포장-1_Book4_인월중군소하천_운암동수량최종_06.부대공_07-부대공" xfId="1787"/>
    <cellStyle name="개_02-포장-1_Book4_인월중군소하천_운암동수량최종_06.부대공_07-부대공_09-부대공" xfId="1788"/>
    <cellStyle name="개_02-포장-1_Book4_인월중군소하천_운암동수량최종_09-부대공" xfId="1789"/>
    <cellStyle name="개_02-포장-1_Book4_인월중군소하천_운암동수량최종_계단" xfId="1790"/>
    <cellStyle name="개_02-포장-1_Book4_인월중군소하천_운암동수량최종_기계공고수량최종" xfId="1791"/>
    <cellStyle name="개_02-포장-1_Book4_인월중군소하천_운암동수량최종_기계공고수량최종_02-옹벽공" xfId="1792"/>
    <cellStyle name="개_02-포장-1_Book4_인월중군소하천_운암동수량최종_기계공고수량최종_03.옹벽공" xfId="1793"/>
    <cellStyle name="개_02-포장-1_Book4_인월중군소하천_운암동수량최종_기계공고수량최종_06.부대공" xfId="1794"/>
    <cellStyle name="개_02-포장-1_Book4_인월중군소하천_운암동수량최종_기계공고수량최종_06.부대공_09-부대공" xfId="1795"/>
    <cellStyle name="개_02-포장-1_Book4_인월중군소하천_운암동수량최종_기계공고수량최종_07-부대공" xfId="1796"/>
    <cellStyle name="개_02-포장-1_Book4_인월중군소하천_운암동수량최종_기계공고수량최종_07-부대공_09-부대공" xfId="1797"/>
    <cellStyle name="개_02-포장-1_곰소수량-포장산출" xfId="1798"/>
    <cellStyle name="개_02-포장-1_다목적운동장" xfId="1799"/>
    <cellStyle name="개_02-포장-1_봉덕-선운간수량" xfId="1800"/>
    <cellStyle name="개_02-포장-1_수량전체" xfId="1801"/>
    <cellStyle name="개_02-포장-1_수량전체_02-옹벽공" xfId="1802"/>
    <cellStyle name="개_02-포장-1_수량전체_03.옹벽공" xfId="1803"/>
    <cellStyle name="개_02-포장-1_수량전체_06.부대공" xfId="1804"/>
    <cellStyle name="개_02-포장-1_수량전체_06.부대공_09-부대공" xfId="1805"/>
    <cellStyle name="개_02-포장-1_수량전체_07-부대공" xfId="1806"/>
    <cellStyle name="개_02-포장-1_수량전체_07-부대공_09-부대공" xfId="1807"/>
    <cellStyle name="개_02-포장-1_수량전체_도로수량양식" xfId="1808"/>
    <cellStyle name="개_02-포장-1_수량전체_도로수량양식_02-옹벽공" xfId="1809"/>
    <cellStyle name="개_02-포장-1_수량전체_도로수량양식_03.옹벽공" xfId="1810"/>
    <cellStyle name="개_02-포장-1_수량전체_도로수량양식_06.부대공" xfId="1811"/>
    <cellStyle name="개_02-포장-1_수량전체_도로수량양식_06.부대공_09-부대공" xfId="1812"/>
    <cellStyle name="개_02-포장-1_수량전체_도로수량양식_07-부대공" xfId="1813"/>
    <cellStyle name="개_02-포장-1_수량전체_도로수량양식_07-부대공_09-부대공" xfId="1814"/>
    <cellStyle name="개_02-포장-1_수량전체_도로수량양식_운암동수량최종" xfId="1815"/>
    <cellStyle name="개_02-포장-1_수량전체_도로수량양식_운암동수량최종_06.부대공" xfId="1816"/>
    <cellStyle name="개_02-포장-1_수량전체_도로수량양식_운암동수량최종_06.부대공_06.부대공" xfId="1817"/>
    <cellStyle name="개_02-포장-1_수량전체_도로수량양식_운암동수량최종_06.부대공_06.부대공_09-부대공" xfId="1818"/>
    <cellStyle name="개_02-포장-1_수량전체_도로수량양식_운암동수량최종_06.부대공_07-부대공" xfId="1819"/>
    <cellStyle name="개_02-포장-1_수량전체_도로수량양식_운암동수량최종_06.부대공_07-부대공_09-부대공" xfId="1820"/>
    <cellStyle name="개_02-포장-1_수량전체_도로수량양식_운암동수량최종_09-부대공" xfId="1821"/>
    <cellStyle name="개_02-포장-1_수량전체_도로수량양식_운암동수량최종_계단" xfId="1822"/>
    <cellStyle name="개_02-포장-1_수량전체_도로수량양식_운암동수량최종_기계공고수량최종" xfId="1823"/>
    <cellStyle name="개_02-포장-1_수량전체_도로수량양식_운암동수량최종_기계공고수량최종_02-옹벽공" xfId="1824"/>
    <cellStyle name="개_02-포장-1_수량전체_도로수량양식_운암동수량최종_기계공고수량최종_03.옹벽공" xfId="1825"/>
    <cellStyle name="개_02-포장-1_수량전체_도로수량양식_운암동수량최종_기계공고수량최종_06.부대공" xfId="1826"/>
    <cellStyle name="개_02-포장-1_수량전체_도로수량양식_운암동수량최종_기계공고수량최종_06.부대공_09-부대공" xfId="1827"/>
    <cellStyle name="개_02-포장-1_수량전체_도로수량양식_운암동수량최종_기계공고수량최종_07-부대공" xfId="1828"/>
    <cellStyle name="개_02-포장-1_수량전체_도로수량양식_운암동수량최종_기계공고수량최종_07-부대공_09-부대공" xfId="1829"/>
    <cellStyle name="개_02-포장-1_수량전체_수량산출" xfId="1830"/>
    <cellStyle name="개_02-포장-1_수량전체_수량산출_02-옹벽공" xfId="1831"/>
    <cellStyle name="개_02-포장-1_수량전체_수량산출_03.옹벽공" xfId="1832"/>
    <cellStyle name="개_02-포장-1_수량전체_수량산출_06.부대공" xfId="1833"/>
    <cellStyle name="개_02-포장-1_수량전체_수량산출_06.부대공_09-부대공" xfId="1834"/>
    <cellStyle name="개_02-포장-1_수량전체_수량산출_07-부대공" xfId="1835"/>
    <cellStyle name="개_02-포장-1_수량전체_수량산출_07-부대공_09-부대공" xfId="1836"/>
    <cellStyle name="개_02-포장-1_수량전체_수량산출_운암동수량최종" xfId="1837"/>
    <cellStyle name="개_02-포장-1_수량전체_수량산출_운암동수량최종_06.부대공" xfId="1838"/>
    <cellStyle name="개_02-포장-1_수량전체_수량산출_운암동수량최종_06.부대공_06.부대공" xfId="1839"/>
    <cellStyle name="개_02-포장-1_수량전체_수량산출_운암동수량최종_06.부대공_06.부대공_09-부대공" xfId="1840"/>
    <cellStyle name="개_02-포장-1_수량전체_수량산출_운암동수량최종_06.부대공_07-부대공" xfId="1841"/>
    <cellStyle name="개_02-포장-1_수량전체_수량산출_운암동수량최종_06.부대공_07-부대공_09-부대공" xfId="1842"/>
    <cellStyle name="개_02-포장-1_수량전체_수량산출_운암동수량최종_09-부대공" xfId="1843"/>
    <cellStyle name="개_02-포장-1_수량전체_수량산출_운암동수량최종_계단" xfId="1844"/>
    <cellStyle name="개_02-포장-1_수량전체_수량산출_운암동수량최종_기계공고수량최종" xfId="1845"/>
    <cellStyle name="개_02-포장-1_수량전체_수량산출_운암동수량최종_기계공고수량최종_02-옹벽공" xfId="1846"/>
    <cellStyle name="개_02-포장-1_수량전체_수량산출_운암동수량최종_기계공고수량최종_03.옹벽공" xfId="1847"/>
    <cellStyle name="개_02-포장-1_수량전체_수량산출_운암동수량최종_기계공고수량최종_06.부대공" xfId="1848"/>
    <cellStyle name="개_02-포장-1_수량전체_수량산출_운암동수량최종_기계공고수량최종_06.부대공_09-부대공" xfId="1849"/>
    <cellStyle name="개_02-포장-1_수량전체_수량산출_운암동수량최종_기계공고수량최종_07-부대공" xfId="1850"/>
    <cellStyle name="개_02-포장-1_수량전체_수량산출_운암동수량최종_기계공고수량최종_07-부대공_09-부대공" xfId="1851"/>
    <cellStyle name="개_02-포장-1_수량전체_운암동수량최종" xfId="1852"/>
    <cellStyle name="개_02-포장-1_수량전체_운암동수량최종_06.부대공" xfId="1853"/>
    <cellStyle name="개_02-포장-1_수량전체_운암동수량최종_06.부대공_06.부대공" xfId="1854"/>
    <cellStyle name="개_02-포장-1_수량전체_운암동수량최종_06.부대공_06.부대공_09-부대공" xfId="1855"/>
    <cellStyle name="개_02-포장-1_수량전체_운암동수량최종_06.부대공_07-부대공" xfId="1856"/>
    <cellStyle name="개_02-포장-1_수량전체_운암동수량최종_06.부대공_07-부대공_09-부대공" xfId="1857"/>
    <cellStyle name="개_02-포장-1_수량전체_운암동수량최종_09-부대공" xfId="1858"/>
    <cellStyle name="개_02-포장-1_수량전체_운암동수량최종_계단" xfId="1859"/>
    <cellStyle name="개_02-포장-1_수량전체_운암동수량최종_기계공고수량최종" xfId="1860"/>
    <cellStyle name="개_02-포장-1_수량전체_운암동수량최종_기계공고수량최종_02-옹벽공" xfId="1861"/>
    <cellStyle name="개_02-포장-1_수량전체_운암동수량최종_기계공고수량최종_03.옹벽공" xfId="1862"/>
    <cellStyle name="개_02-포장-1_수량전체_운암동수량최종_기계공고수량최종_06.부대공" xfId="1863"/>
    <cellStyle name="개_02-포장-1_수량전체_운암동수량최종_기계공고수량최종_06.부대공_09-부대공" xfId="1864"/>
    <cellStyle name="개_02-포장-1_수량전체_운암동수량최종_기계공고수량최종_07-부대공" xfId="1865"/>
    <cellStyle name="개_02-포장-1_수량전체_운암동수량최종_기계공고수량최종_07-부대공_09-부대공" xfId="1866"/>
    <cellStyle name="개_02-포장-1_수량전체_인월중군소하천" xfId="1867"/>
    <cellStyle name="개_02-포장-1_수량전체_인월중군소하천_02-옹벽공" xfId="1868"/>
    <cellStyle name="개_02-포장-1_수량전체_인월중군소하천_03.옹벽공" xfId="1869"/>
    <cellStyle name="개_02-포장-1_수량전체_인월중군소하천_06.부대공" xfId="1870"/>
    <cellStyle name="개_02-포장-1_수량전체_인월중군소하천_06.부대공_09-부대공" xfId="1871"/>
    <cellStyle name="개_02-포장-1_수량전체_인월중군소하천_07-부대공" xfId="1872"/>
    <cellStyle name="개_02-포장-1_수량전체_인월중군소하천_07-부대공_09-부대공" xfId="1873"/>
    <cellStyle name="개_02-포장-1_수량전체_인월중군소하천_운암동수량최종" xfId="1874"/>
    <cellStyle name="개_02-포장-1_수량전체_인월중군소하천_운암동수량최종_06.부대공" xfId="1875"/>
    <cellStyle name="개_02-포장-1_수량전체_인월중군소하천_운암동수량최종_06.부대공_06.부대공" xfId="1876"/>
    <cellStyle name="개_02-포장-1_수량전체_인월중군소하천_운암동수량최종_06.부대공_06.부대공_09-부대공" xfId="1877"/>
    <cellStyle name="개_02-포장-1_수량전체_인월중군소하천_운암동수량최종_06.부대공_07-부대공" xfId="1878"/>
    <cellStyle name="개_02-포장-1_수량전체_인월중군소하천_운암동수량최종_06.부대공_07-부대공_09-부대공" xfId="1879"/>
    <cellStyle name="개_02-포장-1_수량전체_인월중군소하천_운암동수량최종_09-부대공" xfId="1880"/>
    <cellStyle name="개_02-포장-1_수량전체_인월중군소하천_운암동수량최종_계단" xfId="1881"/>
    <cellStyle name="개_02-포장-1_수량전체_인월중군소하천_운암동수량최종_기계공고수량최종" xfId="1882"/>
    <cellStyle name="개_02-포장-1_수량전체_인월중군소하천_운암동수량최종_기계공고수량최종_02-옹벽공" xfId="1883"/>
    <cellStyle name="개_02-포장-1_수량전체_인월중군소하천_운암동수량최종_기계공고수량최종_03.옹벽공" xfId="1884"/>
    <cellStyle name="개_02-포장-1_수량전체_인월중군소하천_운암동수량최종_기계공고수량최종_06.부대공" xfId="1885"/>
    <cellStyle name="개_02-포장-1_수량전체_인월중군소하천_운암동수량최종_기계공고수량최종_06.부대공_09-부대공" xfId="1886"/>
    <cellStyle name="개_02-포장-1_수량전체_인월중군소하천_운암동수량최종_기계공고수량최종_07-부대공" xfId="1887"/>
    <cellStyle name="개_02-포장-1_수량전체_인월중군소하천_운암동수량최종_기계공고수량최종_07-부대공_09-부대공" xfId="1888"/>
    <cellStyle name="개_02-포장-1_작업(수량)" xfId="1889"/>
    <cellStyle name="개_02-포장-1_중군소하천(최종)" xfId="1890"/>
    <cellStyle name="개_Boo2" xfId="1891"/>
    <cellStyle name="개_Boo2_02-옹벽공" xfId="1892"/>
    <cellStyle name="개_Boo2_03.옹벽공" xfId="1893"/>
    <cellStyle name="개_Boo2_06.부대공" xfId="1894"/>
    <cellStyle name="개_Boo2_06.부대공_09-부대공" xfId="1895"/>
    <cellStyle name="개_Boo2_07-부대공" xfId="1896"/>
    <cellStyle name="개_Boo2_07-부대공_09-부대공" xfId="1897"/>
    <cellStyle name="개_Boo2_도로수량양식" xfId="1898"/>
    <cellStyle name="개_Boo2_도로수량양식_02-옹벽공" xfId="1899"/>
    <cellStyle name="개_Boo2_도로수량양식_03.옹벽공" xfId="1900"/>
    <cellStyle name="개_Boo2_도로수량양식_06.부대공" xfId="1901"/>
    <cellStyle name="개_Boo2_도로수량양식_06.부대공_09-부대공" xfId="1902"/>
    <cellStyle name="개_Boo2_도로수량양식_07-부대공" xfId="1903"/>
    <cellStyle name="개_Boo2_도로수량양식_07-부대공_09-부대공" xfId="1904"/>
    <cellStyle name="개_Boo2_도로수량양식_운암동수량최종" xfId="1905"/>
    <cellStyle name="개_Boo2_도로수량양식_운암동수량최종_06.부대공" xfId="1906"/>
    <cellStyle name="개_Boo2_도로수량양식_운암동수량최종_06.부대공_06.부대공" xfId="1907"/>
    <cellStyle name="개_Boo2_도로수량양식_운암동수량최종_06.부대공_06.부대공_09-부대공" xfId="1908"/>
    <cellStyle name="개_Boo2_도로수량양식_운암동수량최종_06.부대공_07-부대공" xfId="1909"/>
    <cellStyle name="개_Boo2_도로수량양식_운암동수량최종_06.부대공_07-부대공_09-부대공" xfId="1910"/>
    <cellStyle name="개_Boo2_도로수량양식_운암동수량최종_09-부대공" xfId="1911"/>
    <cellStyle name="개_Boo2_도로수량양식_운암동수량최종_계단" xfId="1912"/>
    <cellStyle name="개_Boo2_도로수량양식_운암동수량최종_기계공고수량최종" xfId="1913"/>
    <cellStyle name="개_Boo2_도로수량양식_운암동수량최종_기계공고수량최종_02-옹벽공" xfId="1914"/>
    <cellStyle name="개_Boo2_도로수량양식_운암동수량최종_기계공고수량최종_03.옹벽공" xfId="1915"/>
    <cellStyle name="개_Boo2_도로수량양식_운암동수량최종_기계공고수량최종_06.부대공" xfId="1916"/>
    <cellStyle name="개_Boo2_도로수량양식_운암동수량최종_기계공고수량최종_06.부대공_09-부대공" xfId="1917"/>
    <cellStyle name="개_Boo2_도로수량양식_운암동수량최종_기계공고수량최종_07-부대공" xfId="1918"/>
    <cellStyle name="개_Boo2_도로수량양식_운암동수량최종_기계공고수량최종_07-부대공_09-부대공" xfId="1919"/>
    <cellStyle name="개_Boo2_수량산출" xfId="1920"/>
    <cellStyle name="개_Boo2_수량산출_02-옹벽공" xfId="1921"/>
    <cellStyle name="개_Boo2_수량산출_03.옹벽공" xfId="1922"/>
    <cellStyle name="개_Boo2_수량산출_06.부대공" xfId="1923"/>
    <cellStyle name="개_Boo2_수량산출_06.부대공_09-부대공" xfId="1924"/>
    <cellStyle name="개_Boo2_수량산출_07-부대공" xfId="1925"/>
    <cellStyle name="개_Boo2_수량산출_07-부대공_09-부대공" xfId="1926"/>
    <cellStyle name="개_Boo2_수량산출_운암동수량최종" xfId="1927"/>
    <cellStyle name="개_Boo2_수량산출_운암동수량최종_06.부대공" xfId="1928"/>
    <cellStyle name="개_Boo2_수량산출_운암동수량최종_06.부대공_06.부대공" xfId="1929"/>
    <cellStyle name="개_Boo2_수량산출_운암동수량최종_06.부대공_06.부대공_09-부대공" xfId="1930"/>
    <cellStyle name="개_Boo2_수량산출_운암동수량최종_06.부대공_07-부대공" xfId="1931"/>
    <cellStyle name="개_Boo2_수량산출_운암동수량최종_06.부대공_07-부대공_09-부대공" xfId="1932"/>
    <cellStyle name="개_Boo2_수량산출_운암동수량최종_09-부대공" xfId="1933"/>
    <cellStyle name="개_Boo2_수량산출_운암동수량최종_계단" xfId="1934"/>
    <cellStyle name="개_Boo2_수량산출_운암동수량최종_기계공고수량최종" xfId="1935"/>
    <cellStyle name="개_Boo2_수량산출_운암동수량최종_기계공고수량최종_02-옹벽공" xfId="1936"/>
    <cellStyle name="개_Boo2_수량산출_운암동수량최종_기계공고수량최종_03.옹벽공" xfId="1937"/>
    <cellStyle name="개_Boo2_수량산출_운암동수량최종_기계공고수량최종_06.부대공" xfId="1938"/>
    <cellStyle name="개_Boo2_수량산출_운암동수량최종_기계공고수량최종_06.부대공_09-부대공" xfId="1939"/>
    <cellStyle name="개_Boo2_수량산출_운암동수량최종_기계공고수량최종_07-부대공" xfId="1940"/>
    <cellStyle name="개_Boo2_수량산출_운암동수량최종_기계공고수량최종_07-부대공_09-부대공" xfId="1941"/>
    <cellStyle name="개_Boo2_운암동수량최종" xfId="1942"/>
    <cellStyle name="개_Boo2_운암동수량최종_06.부대공" xfId="1943"/>
    <cellStyle name="개_Boo2_운암동수량최종_06.부대공_06.부대공" xfId="1944"/>
    <cellStyle name="개_Boo2_운암동수량최종_06.부대공_06.부대공_09-부대공" xfId="1945"/>
    <cellStyle name="개_Boo2_운암동수량최종_06.부대공_07-부대공" xfId="1946"/>
    <cellStyle name="개_Boo2_운암동수량최종_06.부대공_07-부대공_09-부대공" xfId="1947"/>
    <cellStyle name="개_Boo2_운암동수량최종_09-부대공" xfId="1948"/>
    <cellStyle name="개_Boo2_운암동수량최종_계단" xfId="1949"/>
    <cellStyle name="개_Boo2_운암동수량최종_기계공고수량최종" xfId="1950"/>
    <cellStyle name="개_Boo2_운암동수량최종_기계공고수량최종_02-옹벽공" xfId="1951"/>
    <cellStyle name="개_Boo2_운암동수량최종_기계공고수량최종_03.옹벽공" xfId="1952"/>
    <cellStyle name="개_Boo2_운암동수량최종_기계공고수량최종_06.부대공" xfId="1953"/>
    <cellStyle name="개_Boo2_운암동수량최종_기계공고수량최종_06.부대공_09-부대공" xfId="1954"/>
    <cellStyle name="개_Boo2_운암동수량최종_기계공고수량최종_07-부대공" xfId="1955"/>
    <cellStyle name="개_Boo2_운암동수량최종_기계공고수량최종_07-부대공_09-부대공" xfId="1956"/>
    <cellStyle name="개_Boo2_인월중군소하천" xfId="1957"/>
    <cellStyle name="개_Boo2_인월중군소하천_02-옹벽공" xfId="1958"/>
    <cellStyle name="개_Boo2_인월중군소하천_03.옹벽공" xfId="1959"/>
    <cellStyle name="개_Boo2_인월중군소하천_06.부대공" xfId="1960"/>
    <cellStyle name="개_Boo2_인월중군소하천_06.부대공_09-부대공" xfId="1961"/>
    <cellStyle name="개_Boo2_인월중군소하천_07-부대공" xfId="1962"/>
    <cellStyle name="개_Boo2_인월중군소하천_07-부대공_09-부대공" xfId="1963"/>
    <cellStyle name="개_Boo2_인월중군소하천_운암동수량최종" xfId="1964"/>
    <cellStyle name="개_Boo2_인월중군소하천_운암동수량최종_06.부대공" xfId="1965"/>
    <cellStyle name="개_Boo2_인월중군소하천_운암동수량최종_06.부대공_06.부대공" xfId="1966"/>
    <cellStyle name="개_Boo2_인월중군소하천_운암동수량최종_06.부대공_06.부대공_09-부대공" xfId="1967"/>
    <cellStyle name="개_Boo2_인월중군소하천_운암동수량최종_06.부대공_07-부대공" xfId="1968"/>
    <cellStyle name="개_Boo2_인월중군소하천_운암동수량최종_06.부대공_07-부대공_09-부대공" xfId="1969"/>
    <cellStyle name="개_Boo2_인월중군소하천_운암동수량최종_09-부대공" xfId="1970"/>
    <cellStyle name="개_Boo2_인월중군소하천_운암동수량최종_계단" xfId="1971"/>
    <cellStyle name="개_Boo2_인월중군소하천_운암동수량최종_기계공고수량최종" xfId="1972"/>
    <cellStyle name="개_Boo2_인월중군소하천_운암동수량최종_기계공고수량최종_02-옹벽공" xfId="1973"/>
    <cellStyle name="개_Boo2_인월중군소하천_운암동수량최종_기계공고수량최종_03.옹벽공" xfId="1974"/>
    <cellStyle name="개_Boo2_인월중군소하천_운암동수량최종_기계공고수량최종_06.부대공" xfId="1975"/>
    <cellStyle name="개_Boo2_인월중군소하천_운암동수량최종_기계공고수량최종_06.부대공_09-부대공" xfId="1976"/>
    <cellStyle name="개_Boo2_인월중군소하천_운암동수량최종_기계공고수량최종_07-부대공" xfId="1977"/>
    <cellStyle name="개_Boo2_인월중군소하천_운암동수량최종_기계공고수량최종_07-부대공_09-부대공" xfId="1978"/>
    <cellStyle name="개_Book2" xfId="1979"/>
    <cellStyle name="개_Book2_02-옹벽공" xfId="1980"/>
    <cellStyle name="개_Book2_03.옹벽공" xfId="1981"/>
    <cellStyle name="개_Book2_06.부대공" xfId="1982"/>
    <cellStyle name="개_Book2_06.부대공_09-부대공" xfId="1983"/>
    <cellStyle name="개_Book2_07-부대공" xfId="1984"/>
    <cellStyle name="개_Book2_07-부대공_09-부대공" xfId="1985"/>
    <cellStyle name="개_Book2_도로수량양식" xfId="1986"/>
    <cellStyle name="개_Book2_도로수량양식_02-옹벽공" xfId="1987"/>
    <cellStyle name="개_Book2_도로수량양식_03.옹벽공" xfId="1988"/>
    <cellStyle name="개_Book2_도로수량양식_06.부대공" xfId="1989"/>
    <cellStyle name="개_Book2_도로수량양식_06.부대공_09-부대공" xfId="1990"/>
    <cellStyle name="개_Book2_도로수량양식_07-부대공" xfId="1991"/>
    <cellStyle name="개_Book2_도로수량양식_07-부대공_09-부대공" xfId="1992"/>
    <cellStyle name="개_Book2_도로수량양식_운암동수량최종" xfId="1993"/>
    <cellStyle name="개_Book2_도로수량양식_운암동수량최종_06.부대공" xfId="1994"/>
    <cellStyle name="개_Book2_도로수량양식_운암동수량최종_06.부대공_06.부대공" xfId="1995"/>
    <cellStyle name="개_Book2_도로수량양식_운암동수량최종_06.부대공_06.부대공_09-부대공" xfId="1996"/>
    <cellStyle name="개_Book2_도로수량양식_운암동수량최종_06.부대공_07-부대공" xfId="1997"/>
    <cellStyle name="개_Book2_도로수량양식_운암동수량최종_06.부대공_07-부대공_09-부대공" xfId="1998"/>
    <cellStyle name="개_Book2_도로수량양식_운암동수량최종_09-부대공" xfId="1999"/>
    <cellStyle name="개_Book2_도로수량양식_운암동수량최종_계단" xfId="2000"/>
    <cellStyle name="개_Book2_도로수량양식_운암동수량최종_기계공고수량최종" xfId="2001"/>
    <cellStyle name="개_Book2_도로수량양식_운암동수량최종_기계공고수량최종_02-옹벽공" xfId="2002"/>
    <cellStyle name="개_Book2_도로수량양식_운암동수량최종_기계공고수량최종_03.옹벽공" xfId="2003"/>
    <cellStyle name="개_Book2_도로수량양식_운암동수량최종_기계공고수량최종_06.부대공" xfId="2004"/>
    <cellStyle name="개_Book2_도로수량양식_운암동수량최종_기계공고수량최종_06.부대공_09-부대공" xfId="2005"/>
    <cellStyle name="개_Book2_도로수량양식_운암동수량최종_기계공고수량최종_07-부대공" xfId="2006"/>
    <cellStyle name="개_Book2_도로수량양식_운암동수량최종_기계공고수량최종_07-부대공_09-부대공" xfId="2007"/>
    <cellStyle name="개_Book2_수량산출" xfId="2008"/>
    <cellStyle name="개_Book2_수량산출_02-옹벽공" xfId="2009"/>
    <cellStyle name="개_Book2_수량산출_03.옹벽공" xfId="2010"/>
    <cellStyle name="개_Book2_수량산출_06.부대공" xfId="2011"/>
    <cellStyle name="개_Book2_수량산출_06.부대공_09-부대공" xfId="2012"/>
    <cellStyle name="개_Book2_수량산출_07-부대공" xfId="2013"/>
    <cellStyle name="개_Book2_수량산출_07-부대공_09-부대공" xfId="2014"/>
    <cellStyle name="개_Book2_수량산출_운암동수량최종" xfId="2015"/>
    <cellStyle name="개_Book2_수량산출_운암동수량최종_06.부대공" xfId="2016"/>
    <cellStyle name="개_Book2_수량산출_운암동수량최종_06.부대공_06.부대공" xfId="2017"/>
    <cellStyle name="개_Book2_수량산출_운암동수량최종_06.부대공_06.부대공_09-부대공" xfId="2018"/>
    <cellStyle name="개_Book2_수량산출_운암동수량최종_06.부대공_07-부대공" xfId="2019"/>
    <cellStyle name="개_Book2_수량산출_운암동수량최종_06.부대공_07-부대공_09-부대공" xfId="2020"/>
    <cellStyle name="개_Book2_수량산출_운암동수량최종_09-부대공" xfId="2021"/>
    <cellStyle name="개_Book2_수량산출_운암동수량최종_계단" xfId="2022"/>
    <cellStyle name="개_Book2_수량산출_운암동수량최종_기계공고수량최종" xfId="2023"/>
    <cellStyle name="개_Book2_수량산출_운암동수량최종_기계공고수량최종_02-옹벽공" xfId="2024"/>
    <cellStyle name="개_Book2_수량산출_운암동수량최종_기계공고수량최종_03.옹벽공" xfId="2025"/>
    <cellStyle name="개_Book2_수량산출_운암동수량최종_기계공고수량최종_06.부대공" xfId="2026"/>
    <cellStyle name="개_Book2_수량산출_운암동수량최종_기계공고수량최종_06.부대공_09-부대공" xfId="2027"/>
    <cellStyle name="개_Book2_수량산출_운암동수량최종_기계공고수량최종_07-부대공" xfId="2028"/>
    <cellStyle name="개_Book2_수량산출_운암동수량최종_기계공고수량최종_07-부대공_09-부대공" xfId="2029"/>
    <cellStyle name="개_Book2_운암동수량최종" xfId="2030"/>
    <cellStyle name="개_Book2_운암동수량최종_06.부대공" xfId="2031"/>
    <cellStyle name="개_Book2_운암동수량최종_06.부대공_06.부대공" xfId="2032"/>
    <cellStyle name="개_Book2_운암동수량최종_06.부대공_06.부대공_09-부대공" xfId="2033"/>
    <cellStyle name="개_Book2_운암동수량최종_06.부대공_07-부대공" xfId="2034"/>
    <cellStyle name="개_Book2_운암동수량최종_06.부대공_07-부대공_09-부대공" xfId="2035"/>
    <cellStyle name="개_Book2_운암동수량최종_09-부대공" xfId="2036"/>
    <cellStyle name="개_Book2_운암동수량최종_계단" xfId="2037"/>
    <cellStyle name="개_Book2_운암동수량최종_기계공고수량최종" xfId="2038"/>
    <cellStyle name="개_Book2_운암동수량최종_기계공고수량최종_02-옹벽공" xfId="2039"/>
    <cellStyle name="개_Book2_운암동수량최종_기계공고수량최종_03.옹벽공" xfId="2040"/>
    <cellStyle name="개_Book2_운암동수량최종_기계공고수량최종_06.부대공" xfId="2041"/>
    <cellStyle name="개_Book2_운암동수량최종_기계공고수량최종_06.부대공_09-부대공" xfId="2042"/>
    <cellStyle name="개_Book2_운암동수량최종_기계공고수량최종_07-부대공" xfId="2043"/>
    <cellStyle name="개_Book2_운암동수량최종_기계공고수량최종_07-부대공_09-부대공" xfId="2044"/>
    <cellStyle name="개_Book2_인월중군소하천" xfId="2045"/>
    <cellStyle name="개_Book2_인월중군소하천_02-옹벽공" xfId="2046"/>
    <cellStyle name="개_Book2_인월중군소하천_03.옹벽공" xfId="2047"/>
    <cellStyle name="개_Book2_인월중군소하천_06.부대공" xfId="2048"/>
    <cellStyle name="개_Book2_인월중군소하천_06.부대공_09-부대공" xfId="2049"/>
    <cellStyle name="개_Book2_인월중군소하천_07-부대공" xfId="2050"/>
    <cellStyle name="개_Book2_인월중군소하천_07-부대공_09-부대공" xfId="2051"/>
    <cellStyle name="개_Book2_인월중군소하천_운암동수량최종" xfId="2052"/>
    <cellStyle name="개_Book2_인월중군소하천_운암동수량최종_06.부대공" xfId="2053"/>
    <cellStyle name="개_Book2_인월중군소하천_운암동수량최종_06.부대공_06.부대공" xfId="2054"/>
    <cellStyle name="개_Book2_인월중군소하천_운암동수량최종_06.부대공_06.부대공_09-부대공" xfId="2055"/>
    <cellStyle name="개_Book2_인월중군소하천_운암동수량최종_06.부대공_07-부대공" xfId="2056"/>
    <cellStyle name="개_Book2_인월중군소하천_운암동수량최종_06.부대공_07-부대공_09-부대공" xfId="2057"/>
    <cellStyle name="개_Book2_인월중군소하천_운암동수량최종_09-부대공" xfId="2058"/>
    <cellStyle name="개_Book2_인월중군소하천_운암동수량최종_계단" xfId="2059"/>
    <cellStyle name="개_Book2_인월중군소하천_운암동수량최종_기계공고수량최종" xfId="2060"/>
    <cellStyle name="개_Book2_인월중군소하천_운암동수량최종_기계공고수량최종_02-옹벽공" xfId="2061"/>
    <cellStyle name="개_Book2_인월중군소하천_운암동수량최종_기계공고수량최종_03.옹벽공" xfId="2062"/>
    <cellStyle name="개_Book2_인월중군소하천_운암동수량최종_기계공고수량최종_06.부대공" xfId="2063"/>
    <cellStyle name="개_Book2_인월중군소하천_운암동수량최종_기계공고수량최종_06.부대공_09-부대공" xfId="2064"/>
    <cellStyle name="개_Book2_인월중군소하천_운암동수량최종_기계공고수량최종_07-부대공" xfId="2065"/>
    <cellStyle name="개_Book2_인월중군소하천_운암동수량최종_기계공고수량최종_07-부대공_09-부대공" xfId="2066"/>
    <cellStyle name="개_Book4" xfId="2067"/>
    <cellStyle name="개_Book4_02-옹벽공" xfId="2068"/>
    <cellStyle name="개_Book4_03.옹벽공" xfId="2069"/>
    <cellStyle name="개_Book4_06.부대공" xfId="2070"/>
    <cellStyle name="개_Book4_06.부대공_09-부대공" xfId="2071"/>
    <cellStyle name="개_Book4_07-부대공" xfId="2072"/>
    <cellStyle name="개_Book4_07-부대공_09-부대공" xfId="2073"/>
    <cellStyle name="개_Book4_도로수량양식" xfId="2074"/>
    <cellStyle name="개_Book4_도로수량양식_02-옹벽공" xfId="2075"/>
    <cellStyle name="개_Book4_도로수량양식_03.옹벽공" xfId="2076"/>
    <cellStyle name="개_Book4_도로수량양식_06.부대공" xfId="2077"/>
    <cellStyle name="개_Book4_도로수량양식_06.부대공_09-부대공" xfId="2078"/>
    <cellStyle name="개_Book4_도로수량양식_07-부대공" xfId="2079"/>
    <cellStyle name="개_Book4_도로수량양식_07-부대공_09-부대공" xfId="2080"/>
    <cellStyle name="개_Book4_도로수량양식_운암동수량최종" xfId="2081"/>
    <cellStyle name="개_Book4_도로수량양식_운암동수량최종_06.부대공" xfId="2082"/>
    <cellStyle name="개_Book4_도로수량양식_운암동수량최종_06.부대공_06.부대공" xfId="2083"/>
    <cellStyle name="개_Book4_도로수량양식_운암동수량최종_06.부대공_06.부대공_09-부대공" xfId="2084"/>
    <cellStyle name="개_Book4_도로수량양식_운암동수량최종_06.부대공_07-부대공" xfId="2085"/>
    <cellStyle name="개_Book4_도로수량양식_운암동수량최종_06.부대공_07-부대공_09-부대공" xfId="2086"/>
    <cellStyle name="개_Book4_도로수량양식_운암동수량최종_09-부대공" xfId="2087"/>
    <cellStyle name="개_Book4_도로수량양식_운암동수량최종_계단" xfId="2088"/>
    <cellStyle name="개_Book4_도로수량양식_운암동수량최종_기계공고수량최종" xfId="2089"/>
    <cellStyle name="개_Book4_도로수량양식_운암동수량최종_기계공고수량최종_02-옹벽공" xfId="2090"/>
    <cellStyle name="개_Book4_도로수량양식_운암동수량최종_기계공고수량최종_03.옹벽공" xfId="2091"/>
    <cellStyle name="개_Book4_도로수량양식_운암동수량최종_기계공고수량최종_06.부대공" xfId="2092"/>
    <cellStyle name="개_Book4_도로수량양식_운암동수량최종_기계공고수량최종_06.부대공_09-부대공" xfId="2093"/>
    <cellStyle name="개_Book4_도로수량양식_운암동수량최종_기계공고수량최종_07-부대공" xfId="2094"/>
    <cellStyle name="개_Book4_도로수량양식_운암동수량최종_기계공고수량최종_07-부대공_09-부대공" xfId="2095"/>
    <cellStyle name="개_Book4_수량산출" xfId="2096"/>
    <cellStyle name="개_Book4_수량산출_02-옹벽공" xfId="2097"/>
    <cellStyle name="개_Book4_수량산출_03.옹벽공" xfId="2098"/>
    <cellStyle name="개_Book4_수량산출_06.부대공" xfId="2099"/>
    <cellStyle name="개_Book4_수량산출_06.부대공_09-부대공" xfId="2100"/>
    <cellStyle name="개_Book4_수량산출_07-부대공" xfId="2101"/>
    <cellStyle name="개_Book4_수량산출_07-부대공_09-부대공" xfId="2102"/>
    <cellStyle name="개_Book4_수량산출_운암동수량최종" xfId="2103"/>
    <cellStyle name="개_Book4_수량산출_운암동수량최종_06.부대공" xfId="2104"/>
    <cellStyle name="개_Book4_수량산출_운암동수량최종_06.부대공_06.부대공" xfId="2105"/>
    <cellStyle name="개_Book4_수량산출_운암동수량최종_06.부대공_06.부대공_09-부대공" xfId="2106"/>
    <cellStyle name="개_Book4_수량산출_운암동수량최종_06.부대공_07-부대공" xfId="2107"/>
    <cellStyle name="개_Book4_수량산출_운암동수량최종_06.부대공_07-부대공_09-부대공" xfId="2108"/>
    <cellStyle name="개_Book4_수량산출_운암동수량최종_09-부대공" xfId="2109"/>
    <cellStyle name="개_Book4_수량산출_운암동수량최종_계단" xfId="2110"/>
    <cellStyle name="개_Book4_수량산출_운암동수량최종_기계공고수량최종" xfId="2111"/>
    <cellStyle name="개_Book4_수량산출_운암동수량최종_기계공고수량최종_02-옹벽공" xfId="2112"/>
    <cellStyle name="개_Book4_수량산출_운암동수량최종_기계공고수량최종_03.옹벽공" xfId="2113"/>
    <cellStyle name="개_Book4_수량산출_운암동수량최종_기계공고수량최종_06.부대공" xfId="2114"/>
    <cellStyle name="개_Book4_수량산출_운암동수량최종_기계공고수량최종_06.부대공_09-부대공" xfId="2115"/>
    <cellStyle name="개_Book4_수량산출_운암동수량최종_기계공고수량최종_07-부대공" xfId="2116"/>
    <cellStyle name="개_Book4_수량산출_운암동수량최종_기계공고수량최종_07-부대공_09-부대공" xfId="2117"/>
    <cellStyle name="개_Book4_운암동수량최종" xfId="2118"/>
    <cellStyle name="개_Book4_운암동수량최종_06.부대공" xfId="2119"/>
    <cellStyle name="개_Book4_운암동수량최종_06.부대공_06.부대공" xfId="2120"/>
    <cellStyle name="개_Book4_운암동수량최종_06.부대공_06.부대공_09-부대공" xfId="2121"/>
    <cellStyle name="개_Book4_운암동수량최종_06.부대공_07-부대공" xfId="2122"/>
    <cellStyle name="개_Book4_운암동수량최종_06.부대공_07-부대공_09-부대공" xfId="2123"/>
    <cellStyle name="개_Book4_운암동수량최종_09-부대공" xfId="2124"/>
    <cellStyle name="개_Book4_운암동수량최종_계단" xfId="2125"/>
    <cellStyle name="개_Book4_운암동수량최종_기계공고수량최종" xfId="2126"/>
    <cellStyle name="개_Book4_운암동수량최종_기계공고수량최종_02-옹벽공" xfId="2127"/>
    <cellStyle name="개_Book4_운암동수량최종_기계공고수량최종_03.옹벽공" xfId="2128"/>
    <cellStyle name="개_Book4_운암동수량최종_기계공고수량최종_06.부대공" xfId="2129"/>
    <cellStyle name="개_Book4_운암동수량최종_기계공고수량최종_06.부대공_09-부대공" xfId="2130"/>
    <cellStyle name="개_Book4_운암동수량최종_기계공고수량최종_07-부대공" xfId="2131"/>
    <cellStyle name="개_Book4_운암동수량최종_기계공고수량최종_07-부대공_09-부대공" xfId="2132"/>
    <cellStyle name="개_Book4_인월중군소하천" xfId="2133"/>
    <cellStyle name="개_Book4_인월중군소하천_02-옹벽공" xfId="2134"/>
    <cellStyle name="개_Book4_인월중군소하천_03.옹벽공" xfId="2135"/>
    <cellStyle name="개_Book4_인월중군소하천_06.부대공" xfId="2136"/>
    <cellStyle name="개_Book4_인월중군소하천_06.부대공_09-부대공" xfId="2137"/>
    <cellStyle name="개_Book4_인월중군소하천_07-부대공" xfId="2138"/>
    <cellStyle name="개_Book4_인월중군소하천_07-부대공_09-부대공" xfId="2139"/>
    <cellStyle name="개_Book4_인월중군소하천_운암동수량최종" xfId="2140"/>
    <cellStyle name="개_Book4_인월중군소하천_운암동수량최종_06.부대공" xfId="2141"/>
    <cellStyle name="개_Book4_인월중군소하천_운암동수량최종_06.부대공_06.부대공" xfId="2142"/>
    <cellStyle name="개_Book4_인월중군소하천_운암동수량최종_06.부대공_06.부대공_09-부대공" xfId="2143"/>
    <cellStyle name="개_Book4_인월중군소하천_운암동수량최종_06.부대공_07-부대공" xfId="2144"/>
    <cellStyle name="개_Book4_인월중군소하천_운암동수량최종_06.부대공_07-부대공_09-부대공" xfId="2145"/>
    <cellStyle name="개_Book4_인월중군소하천_운암동수량최종_09-부대공" xfId="2146"/>
    <cellStyle name="개_Book4_인월중군소하천_운암동수량최종_계단" xfId="2147"/>
    <cellStyle name="개_Book4_인월중군소하천_운암동수량최종_기계공고수량최종" xfId="2148"/>
    <cellStyle name="개_Book4_인월중군소하천_운암동수량최종_기계공고수량최종_02-옹벽공" xfId="2149"/>
    <cellStyle name="개_Book4_인월중군소하천_운암동수량최종_기계공고수량최종_03.옹벽공" xfId="2150"/>
    <cellStyle name="개_Book4_인월중군소하천_운암동수량최종_기계공고수량최종_06.부대공" xfId="2151"/>
    <cellStyle name="개_Book4_인월중군소하천_운암동수량최종_기계공고수량최종_06.부대공_09-부대공" xfId="2152"/>
    <cellStyle name="개_Book4_인월중군소하천_운암동수량최종_기계공고수량최종_07-부대공" xfId="2153"/>
    <cellStyle name="개_Book4_인월중군소하천_운암동수량최종_기계공고수량최종_07-부대공_09-부대공" xfId="2154"/>
    <cellStyle name="개_곰소수량-포장산출" xfId="2155"/>
    <cellStyle name="개_다목적운동장" xfId="2156"/>
    <cellStyle name="개_봉덕-선운간수량" xfId="2157"/>
    <cellStyle name="개_수량전체" xfId="2158"/>
    <cellStyle name="개_수량전체_02-옹벽공" xfId="2159"/>
    <cellStyle name="개_수량전체_03.옹벽공" xfId="2160"/>
    <cellStyle name="개_수량전체_06.부대공" xfId="2161"/>
    <cellStyle name="개_수량전체_06.부대공_09-부대공" xfId="2162"/>
    <cellStyle name="개_수량전체_07-부대공" xfId="2163"/>
    <cellStyle name="개_수량전체_07-부대공_09-부대공" xfId="2164"/>
    <cellStyle name="개_수량전체_도로수량양식" xfId="2165"/>
    <cellStyle name="개_수량전체_도로수량양식_02-옹벽공" xfId="2166"/>
    <cellStyle name="개_수량전체_도로수량양식_03.옹벽공" xfId="2167"/>
    <cellStyle name="개_수량전체_도로수량양식_06.부대공" xfId="2168"/>
    <cellStyle name="개_수량전체_도로수량양식_06.부대공_09-부대공" xfId="2169"/>
    <cellStyle name="개_수량전체_도로수량양식_07-부대공" xfId="2170"/>
    <cellStyle name="개_수량전체_도로수량양식_07-부대공_09-부대공" xfId="2171"/>
    <cellStyle name="개_수량전체_도로수량양식_운암동수량최종" xfId="2172"/>
    <cellStyle name="개_수량전체_도로수량양식_운암동수량최종_06.부대공" xfId="2173"/>
    <cellStyle name="개_수량전체_도로수량양식_운암동수량최종_06.부대공_06.부대공" xfId="2174"/>
    <cellStyle name="개_수량전체_도로수량양식_운암동수량최종_06.부대공_06.부대공_09-부대공" xfId="2175"/>
    <cellStyle name="개_수량전체_도로수량양식_운암동수량최종_06.부대공_07-부대공" xfId="2176"/>
    <cellStyle name="개_수량전체_도로수량양식_운암동수량최종_06.부대공_07-부대공_09-부대공" xfId="2177"/>
    <cellStyle name="개_수량전체_도로수량양식_운암동수량최종_09-부대공" xfId="2178"/>
    <cellStyle name="개_수량전체_도로수량양식_운암동수량최종_계단" xfId="2179"/>
    <cellStyle name="개_수량전체_도로수량양식_운암동수량최종_기계공고수량최종" xfId="2180"/>
    <cellStyle name="개_수량전체_도로수량양식_운암동수량최종_기계공고수량최종_02-옹벽공" xfId="2181"/>
    <cellStyle name="개_수량전체_도로수량양식_운암동수량최종_기계공고수량최종_03.옹벽공" xfId="2182"/>
    <cellStyle name="개_수량전체_도로수량양식_운암동수량최종_기계공고수량최종_06.부대공" xfId="2183"/>
    <cellStyle name="개_수량전체_도로수량양식_운암동수량최종_기계공고수량최종_06.부대공_09-부대공" xfId="2184"/>
    <cellStyle name="개_수량전체_도로수량양식_운암동수량최종_기계공고수량최종_07-부대공" xfId="2185"/>
    <cellStyle name="개_수량전체_도로수량양식_운암동수량최종_기계공고수량최종_07-부대공_09-부대공" xfId="2186"/>
    <cellStyle name="개_수량전체_수량산출" xfId="2187"/>
    <cellStyle name="개_수량전체_수량산출_02-옹벽공" xfId="2188"/>
    <cellStyle name="개_수량전체_수량산출_03.옹벽공" xfId="2189"/>
    <cellStyle name="개_수량전체_수량산출_06.부대공" xfId="2190"/>
    <cellStyle name="개_수량전체_수량산출_06.부대공_09-부대공" xfId="2191"/>
    <cellStyle name="개_수량전체_수량산출_07-부대공" xfId="2192"/>
    <cellStyle name="개_수량전체_수량산출_07-부대공_09-부대공" xfId="2193"/>
    <cellStyle name="개_수량전체_수량산출_운암동수량최종" xfId="2194"/>
    <cellStyle name="개_수량전체_수량산출_운암동수량최종_06.부대공" xfId="2195"/>
    <cellStyle name="개_수량전체_수량산출_운암동수량최종_06.부대공_06.부대공" xfId="2196"/>
    <cellStyle name="개_수량전체_수량산출_운암동수량최종_06.부대공_06.부대공_09-부대공" xfId="2197"/>
    <cellStyle name="개_수량전체_수량산출_운암동수량최종_06.부대공_07-부대공" xfId="2198"/>
    <cellStyle name="개_수량전체_수량산출_운암동수량최종_06.부대공_07-부대공_09-부대공" xfId="2199"/>
    <cellStyle name="개_수량전체_수량산출_운암동수량최종_09-부대공" xfId="2200"/>
    <cellStyle name="개_수량전체_수량산출_운암동수량최종_계단" xfId="2201"/>
    <cellStyle name="개_수량전체_수량산출_운암동수량최종_기계공고수량최종" xfId="2202"/>
    <cellStyle name="개_수량전체_수량산출_운암동수량최종_기계공고수량최종_02-옹벽공" xfId="2203"/>
    <cellStyle name="개_수량전체_수량산출_운암동수량최종_기계공고수량최종_03.옹벽공" xfId="2204"/>
    <cellStyle name="개_수량전체_수량산출_운암동수량최종_기계공고수량최종_06.부대공" xfId="2205"/>
    <cellStyle name="개_수량전체_수량산출_운암동수량최종_기계공고수량최종_06.부대공_09-부대공" xfId="2206"/>
    <cellStyle name="개_수량전체_수량산출_운암동수량최종_기계공고수량최종_07-부대공" xfId="2207"/>
    <cellStyle name="개_수량전체_수량산출_운암동수량최종_기계공고수량최종_07-부대공_09-부대공" xfId="2208"/>
    <cellStyle name="개_수량전체_운암동수량최종" xfId="2209"/>
    <cellStyle name="개_수량전체_운암동수량최종_06.부대공" xfId="2210"/>
    <cellStyle name="개_수량전체_운암동수량최종_06.부대공_06.부대공" xfId="2211"/>
    <cellStyle name="개_수량전체_운암동수량최종_06.부대공_06.부대공_09-부대공" xfId="2212"/>
    <cellStyle name="개_수량전체_운암동수량최종_06.부대공_07-부대공" xfId="2213"/>
    <cellStyle name="개_수량전체_운암동수량최종_06.부대공_07-부대공_09-부대공" xfId="2214"/>
    <cellStyle name="개_수량전체_운암동수량최종_09-부대공" xfId="2215"/>
    <cellStyle name="개_수량전체_운암동수량최종_계단" xfId="2216"/>
    <cellStyle name="개_수량전체_운암동수량최종_기계공고수량최종" xfId="2217"/>
    <cellStyle name="개_수량전체_운암동수량최종_기계공고수량최종_02-옹벽공" xfId="2218"/>
    <cellStyle name="개_수량전체_운암동수량최종_기계공고수량최종_03.옹벽공" xfId="2219"/>
    <cellStyle name="개_수량전체_운암동수량최종_기계공고수량최종_06.부대공" xfId="2220"/>
    <cellStyle name="개_수량전체_운암동수량최종_기계공고수량최종_06.부대공_09-부대공" xfId="2221"/>
    <cellStyle name="개_수량전체_운암동수량최종_기계공고수량최종_07-부대공" xfId="2222"/>
    <cellStyle name="개_수량전체_운암동수량최종_기계공고수량최종_07-부대공_09-부대공" xfId="2223"/>
    <cellStyle name="개_수량전체_인월중군소하천" xfId="2224"/>
    <cellStyle name="개_수량전체_인월중군소하천_02-옹벽공" xfId="2225"/>
    <cellStyle name="개_수량전체_인월중군소하천_03.옹벽공" xfId="2226"/>
    <cellStyle name="개_수량전체_인월중군소하천_06.부대공" xfId="2227"/>
    <cellStyle name="개_수량전체_인월중군소하천_06.부대공_09-부대공" xfId="2228"/>
    <cellStyle name="개_수량전체_인월중군소하천_07-부대공" xfId="2229"/>
    <cellStyle name="개_수량전체_인월중군소하천_07-부대공_09-부대공" xfId="2230"/>
    <cellStyle name="개_수량전체_인월중군소하천_운암동수량최종" xfId="2231"/>
    <cellStyle name="개_수량전체_인월중군소하천_운암동수량최종_06.부대공" xfId="2232"/>
    <cellStyle name="개_수량전체_인월중군소하천_운암동수량최종_06.부대공_06.부대공" xfId="2233"/>
    <cellStyle name="개_수량전체_인월중군소하천_운암동수량최종_06.부대공_06.부대공_09-부대공" xfId="2234"/>
    <cellStyle name="개_수량전체_인월중군소하천_운암동수량최종_06.부대공_07-부대공" xfId="2235"/>
    <cellStyle name="개_수량전체_인월중군소하천_운암동수량최종_06.부대공_07-부대공_09-부대공" xfId="2236"/>
    <cellStyle name="개_수량전체_인월중군소하천_운암동수량최종_09-부대공" xfId="2237"/>
    <cellStyle name="개_수량전체_인월중군소하천_운암동수량최종_계단" xfId="2238"/>
    <cellStyle name="개_수량전체_인월중군소하천_운암동수량최종_기계공고수량최종" xfId="2239"/>
    <cellStyle name="개_수량전체_인월중군소하천_운암동수량최종_기계공고수량최종_02-옹벽공" xfId="2240"/>
    <cellStyle name="개_수량전체_인월중군소하천_운암동수량최종_기계공고수량최종_03.옹벽공" xfId="2241"/>
    <cellStyle name="개_수량전체_인월중군소하천_운암동수량최종_기계공고수량최종_06.부대공" xfId="2242"/>
    <cellStyle name="개_수량전체_인월중군소하천_운암동수량최종_기계공고수량최종_06.부대공_09-부대공" xfId="2243"/>
    <cellStyle name="개_수량전체_인월중군소하천_운암동수량최종_기계공고수량최종_07-부대공" xfId="2244"/>
    <cellStyle name="개_수량전체_인월중군소하천_운암동수량최종_기계공고수량최종_07-부대공_09-부대공" xfId="2245"/>
    <cellStyle name="개_작업(수량)" xfId="2246"/>
    <cellStyle name="개_중군소하천(최종)" xfId="2247"/>
    <cellStyle name="개소" xfId="2248"/>
    <cellStyle name="고정소숫점" xfId="2249"/>
    <cellStyle name="고정출력1" xfId="2250"/>
    <cellStyle name="고정출력2" xfId="2251"/>
    <cellStyle name="공사원가계산서(조경)" xfId="2252"/>
    <cellStyle name="咬訌裝?INCOM1" xfId="2253"/>
    <cellStyle name="咬訌裝?INCOM10" xfId="2254"/>
    <cellStyle name="咬訌裝?INCOM2" xfId="2255"/>
    <cellStyle name="咬訌裝?INCOM3" xfId="2256"/>
    <cellStyle name="咬訌裝?INCOM4" xfId="2257"/>
    <cellStyle name="咬訌裝?INCOM5" xfId="2258"/>
    <cellStyle name="咬訌裝?INCOM6" xfId="2259"/>
    <cellStyle name="咬訌裝?INCOM7" xfId="2260"/>
    <cellStyle name="咬訌裝?INCOM8" xfId="2261"/>
    <cellStyle name="咬訌裝?INCOM9" xfId="2262"/>
    <cellStyle name="咬訌裝?PRIB11" xfId="2263"/>
    <cellStyle name="날짜" xfId="2264"/>
    <cellStyle name="남기옥" xfId="2265"/>
    <cellStyle name="내역서" xfId="2266"/>
    <cellStyle name="달러" xfId="2267"/>
    <cellStyle name="뒤에 오는 하이퍼링크_02.산제수량" xfId="2268"/>
    <cellStyle name="똿떓죶Ø괻 [0.00]_PRODUCT DETAIL Q1" xfId="2269"/>
    <cellStyle name="똿떓죶Ø괻_PRODUCT DETAIL Q1" xfId="2270"/>
    <cellStyle name="똿뗦먛귟 [0.00]_PRODUCT DETAIL Q1" xfId="2271"/>
    <cellStyle name="똿뗦먛귟_PRODUCT DETAIL Q1" xfId="2272"/>
    <cellStyle name="매" xfId="2273"/>
    <cellStyle name="매_02-포장-1" xfId="2274"/>
    <cellStyle name="매_02-포장-1_Boo2" xfId="2275"/>
    <cellStyle name="매_02-포장-1_Boo2_02-옹벽공" xfId="2276"/>
    <cellStyle name="매_02-포장-1_Boo2_03.옹벽공" xfId="2277"/>
    <cellStyle name="매_02-포장-1_Boo2_06.부대공" xfId="2278"/>
    <cellStyle name="매_02-포장-1_Boo2_06.부대공_09-부대공" xfId="2279"/>
    <cellStyle name="매_02-포장-1_Boo2_07-부대공" xfId="2280"/>
    <cellStyle name="매_02-포장-1_Boo2_07-부대공_09-부대공" xfId="2281"/>
    <cellStyle name="매_02-포장-1_Boo2_도로수량양식" xfId="2282"/>
    <cellStyle name="매_02-포장-1_Boo2_도로수량양식_02-옹벽공" xfId="2283"/>
    <cellStyle name="매_02-포장-1_Boo2_도로수량양식_03.옹벽공" xfId="2284"/>
    <cellStyle name="매_02-포장-1_Boo2_도로수량양식_06.부대공" xfId="2285"/>
    <cellStyle name="매_02-포장-1_Boo2_도로수량양식_06.부대공_09-부대공" xfId="2286"/>
    <cellStyle name="매_02-포장-1_Boo2_도로수량양식_07-부대공" xfId="2287"/>
    <cellStyle name="매_02-포장-1_Boo2_도로수량양식_07-부대공_09-부대공" xfId="2288"/>
    <cellStyle name="매_02-포장-1_Boo2_도로수량양식_운암동수량최종" xfId="2289"/>
    <cellStyle name="매_02-포장-1_Boo2_도로수량양식_운암동수량최종_06.부대공" xfId="2290"/>
    <cellStyle name="매_02-포장-1_Boo2_도로수량양식_운암동수량최종_06.부대공_06.부대공" xfId="2291"/>
    <cellStyle name="매_02-포장-1_Boo2_도로수량양식_운암동수량최종_06.부대공_06.부대공_09-부대공" xfId="2292"/>
    <cellStyle name="매_02-포장-1_Boo2_도로수량양식_운암동수량최종_06.부대공_07-부대공" xfId="2293"/>
    <cellStyle name="매_02-포장-1_Boo2_도로수량양식_운암동수량최종_06.부대공_07-부대공_09-부대공" xfId="2294"/>
    <cellStyle name="매_02-포장-1_Boo2_도로수량양식_운암동수량최종_09-부대공" xfId="2295"/>
    <cellStyle name="매_02-포장-1_Boo2_도로수량양식_운암동수량최종_계단" xfId="2296"/>
    <cellStyle name="매_02-포장-1_Boo2_도로수량양식_운암동수량최종_기계공고수량최종" xfId="2297"/>
    <cellStyle name="매_02-포장-1_Boo2_도로수량양식_운암동수량최종_기계공고수량최종_02-옹벽공" xfId="2298"/>
    <cellStyle name="매_02-포장-1_Boo2_도로수량양식_운암동수량최종_기계공고수량최종_03.옹벽공" xfId="2299"/>
    <cellStyle name="매_02-포장-1_Boo2_도로수량양식_운암동수량최종_기계공고수량최종_06.부대공" xfId="2300"/>
    <cellStyle name="매_02-포장-1_Boo2_도로수량양식_운암동수량최종_기계공고수량최종_06.부대공_09-부대공" xfId="2301"/>
    <cellStyle name="매_02-포장-1_Boo2_도로수량양식_운암동수량최종_기계공고수량최종_07-부대공" xfId="2302"/>
    <cellStyle name="매_02-포장-1_Boo2_도로수량양식_운암동수량최종_기계공고수량최종_07-부대공_09-부대공" xfId="2303"/>
    <cellStyle name="매_02-포장-1_Boo2_수량산출" xfId="2304"/>
    <cellStyle name="매_02-포장-1_Boo2_수량산출_02-옹벽공" xfId="2305"/>
    <cellStyle name="매_02-포장-1_Boo2_수량산출_03.옹벽공" xfId="2306"/>
    <cellStyle name="매_02-포장-1_Boo2_수량산출_06.부대공" xfId="2307"/>
    <cellStyle name="매_02-포장-1_Boo2_수량산출_06.부대공_09-부대공" xfId="2308"/>
    <cellStyle name="매_02-포장-1_Boo2_수량산출_07-부대공" xfId="2309"/>
    <cellStyle name="매_02-포장-1_Boo2_수량산출_07-부대공_09-부대공" xfId="2310"/>
    <cellStyle name="매_02-포장-1_Boo2_수량산출_운암동수량최종" xfId="2311"/>
    <cellStyle name="매_02-포장-1_Boo2_수량산출_운암동수량최종_06.부대공" xfId="2312"/>
    <cellStyle name="매_02-포장-1_Boo2_수량산출_운암동수량최종_06.부대공_06.부대공" xfId="2313"/>
    <cellStyle name="매_02-포장-1_Boo2_수량산출_운암동수량최종_06.부대공_06.부대공_09-부대공" xfId="2314"/>
    <cellStyle name="매_02-포장-1_Boo2_수량산출_운암동수량최종_06.부대공_07-부대공" xfId="2315"/>
    <cellStyle name="매_02-포장-1_Boo2_수량산출_운암동수량최종_06.부대공_07-부대공_09-부대공" xfId="2316"/>
    <cellStyle name="매_02-포장-1_Boo2_수량산출_운암동수량최종_09-부대공" xfId="2317"/>
    <cellStyle name="매_02-포장-1_Boo2_수량산출_운암동수량최종_계단" xfId="2318"/>
    <cellStyle name="매_02-포장-1_Boo2_수량산출_운암동수량최종_기계공고수량최종" xfId="2319"/>
    <cellStyle name="매_02-포장-1_Boo2_수량산출_운암동수량최종_기계공고수량최종_02-옹벽공" xfId="2320"/>
    <cellStyle name="매_02-포장-1_Boo2_수량산출_운암동수량최종_기계공고수량최종_03.옹벽공" xfId="2321"/>
    <cellStyle name="매_02-포장-1_Boo2_수량산출_운암동수량최종_기계공고수량최종_06.부대공" xfId="2322"/>
    <cellStyle name="매_02-포장-1_Boo2_수량산출_운암동수량최종_기계공고수량최종_06.부대공_09-부대공" xfId="2323"/>
    <cellStyle name="매_02-포장-1_Boo2_수량산출_운암동수량최종_기계공고수량최종_07-부대공" xfId="2324"/>
    <cellStyle name="매_02-포장-1_Boo2_수량산출_운암동수량최종_기계공고수량최종_07-부대공_09-부대공" xfId="2325"/>
    <cellStyle name="매_02-포장-1_Boo2_운암동수량최종" xfId="2326"/>
    <cellStyle name="매_02-포장-1_Boo2_운암동수량최종_06.부대공" xfId="2327"/>
    <cellStyle name="매_02-포장-1_Boo2_운암동수량최종_06.부대공_06.부대공" xfId="2328"/>
    <cellStyle name="매_02-포장-1_Boo2_운암동수량최종_06.부대공_06.부대공_09-부대공" xfId="2329"/>
    <cellStyle name="매_02-포장-1_Boo2_운암동수량최종_06.부대공_07-부대공" xfId="2330"/>
    <cellStyle name="매_02-포장-1_Boo2_운암동수량최종_06.부대공_07-부대공_09-부대공" xfId="2331"/>
    <cellStyle name="매_02-포장-1_Boo2_운암동수량최종_09-부대공" xfId="2332"/>
    <cellStyle name="매_02-포장-1_Boo2_운암동수량최종_계단" xfId="2333"/>
    <cellStyle name="매_02-포장-1_Boo2_운암동수량최종_기계공고수량최종" xfId="2334"/>
    <cellStyle name="매_02-포장-1_Boo2_운암동수량최종_기계공고수량최종_02-옹벽공" xfId="2335"/>
    <cellStyle name="매_02-포장-1_Boo2_운암동수량최종_기계공고수량최종_03.옹벽공" xfId="2336"/>
    <cellStyle name="매_02-포장-1_Boo2_운암동수량최종_기계공고수량최종_06.부대공" xfId="2337"/>
    <cellStyle name="매_02-포장-1_Boo2_운암동수량최종_기계공고수량최종_06.부대공_09-부대공" xfId="2338"/>
    <cellStyle name="매_02-포장-1_Boo2_운암동수량최종_기계공고수량최종_07-부대공" xfId="2339"/>
    <cellStyle name="매_02-포장-1_Boo2_운암동수량최종_기계공고수량최종_07-부대공_09-부대공" xfId="2340"/>
    <cellStyle name="매_02-포장-1_Boo2_인월중군소하천" xfId="2341"/>
    <cellStyle name="매_02-포장-1_Boo2_인월중군소하천_02-옹벽공" xfId="2342"/>
    <cellStyle name="매_02-포장-1_Boo2_인월중군소하천_03.옹벽공" xfId="2343"/>
    <cellStyle name="매_02-포장-1_Boo2_인월중군소하천_06.부대공" xfId="2344"/>
    <cellStyle name="매_02-포장-1_Boo2_인월중군소하천_06.부대공_09-부대공" xfId="2345"/>
    <cellStyle name="매_02-포장-1_Boo2_인월중군소하천_07-부대공" xfId="2346"/>
    <cellStyle name="매_02-포장-1_Boo2_인월중군소하천_07-부대공_09-부대공" xfId="2347"/>
    <cellStyle name="매_02-포장-1_Boo2_인월중군소하천_운암동수량최종" xfId="2348"/>
    <cellStyle name="매_02-포장-1_Boo2_인월중군소하천_운암동수량최종_06.부대공" xfId="2349"/>
    <cellStyle name="매_02-포장-1_Boo2_인월중군소하천_운암동수량최종_06.부대공_06.부대공" xfId="2350"/>
    <cellStyle name="매_02-포장-1_Boo2_인월중군소하천_운암동수량최종_06.부대공_06.부대공_09-부대공" xfId="2351"/>
    <cellStyle name="매_02-포장-1_Boo2_인월중군소하천_운암동수량최종_06.부대공_07-부대공" xfId="2352"/>
    <cellStyle name="매_02-포장-1_Boo2_인월중군소하천_운암동수량최종_06.부대공_07-부대공_09-부대공" xfId="2353"/>
    <cellStyle name="매_02-포장-1_Boo2_인월중군소하천_운암동수량최종_09-부대공" xfId="2354"/>
    <cellStyle name="매_02-포장-1_Boo2_인월중군소하천_운암동수량최종_계단" xfId="2355"/>
    <cellStyle name="매_02-포장-1_Boo2_인월중군소하천_운암동수량최종_기계공고수량최종" xfId="2356"/>
    <cellStyle name="매_02-포장-1_Boo2_인월중군소하천_운암동수량최종_기계공고수량최종_02-옹벽공" xfId="2357"/>
    <cellStyle name="매_02-포장-1_Boo2_인월중군소하천_운암동수량최종_기계공고수량최종_03.옹벽공" xfId="2358"/>
    <cellStyle name="매_02-포장-1_Boo2_인월중군소하천_운암동수량최종_기계공고수량최종_06.부대공" xfId="2359"/>
    <cellStyle name="매_02-포장-1_Boo2_인월중군소하천_운암동수량최종_기계공고수량최종_06.부대공_09-부대공" xfId="2360"/>
    <cellStyle name="매_02-포장-1_Boo2_인월중군소하천_운암동수량최종_기계공고수량최종_07-부대공" xfId="2361"/>
    <cellStyle name="매_02-포장-1_Boo2_인월중군소하천_운암동수량최종_기계공고수량최종_07-부대공_09-부대공" xfId="2362"/>
    <cellStyle name="매_02-포장-1_Book2" xfId="2363"/>
    <cellStyle name="매_02-포장-1_Book2_02-옹벽공" xfId="2364"/>
    <cellStyle name="매_02-포장-1_Book2_03.옹벽공" xfId="2365"/>
    <cellStyle name="매_02-포장-1_Book2_06.부대공" xfId="2366"/>
    <cellStyle name="매_02-포장-1_Book2_06.부대공_09-부대공" xfId="2367"/>
    <cellStyle name="매_02-포장-1_Book2_07-부대공" xfId="2368"/>
    <cellStyle name="매_02-포장-1_Book2_07-부대공_09-부대공" xfId="2369"/>
    <cellStyle name="매_02-포장-1_Book2_도로수량양식" xfId="2370"/>
    <cellStyle name="매_02-포장-1_Book2_도로수량양식_02-옹벽공" xfId="2371"/>
    <cellStyle name="매_02-포장-1_Book2_도로수량양식_03.옹벽공" xfId="2372"/>
    <cellStyle name="매_02-포장-1_Book2_도로수량양식_06.부대공" xfId="2373"/>
    <cellStyle name="매_02-포장-1_Book2_도로수량양식_06.부대공_09-부대공" xfId="2374"/>
    <cellStyle name="매_02-포장-1_Book2_도로수량양식_07-부대공" xfId="2375"/>
    <cellStyle name="매_02-포장-1_Book2_도로수량양식_07-부대공_09-부대공" xfId="2376"/>
    <cellStyle name="매_02-포장-1_Book2_도로수량양식_운암동수량최종" xfId="2377"/>
    <cellStyle name="매_02-포장-1_Book2_도로수량양식_운암동수량최종_06.부대공" xfId="2378"/>
    <cellStyle name="매_02-포장-1_Book2_도로수량양식_운암동수량최종_06.부대공_06.부대공" xfId="2379"/>
    <cellStyle name="매_02-포장-1_Book2_도로수량양식_운암동수량최종_06.부대공_06.부대공_09-부대공" xfId="2380"/>
    <cellStyle name="매_02-포장-1_Book2_도로수량양식_운암동수량최종_06.부대공_07-부대공" xfId="2381"/>
    <cellStyle name="매_02-포장-1_Book2_도로수량양식_운암동수량최종_06.부대공_07-부대공_09-부대공" xfId="2382"/>
    <cellStyle name="매_02-포장-1_Book2_도로수량양식_운암동수량최종_09-부대공" xfId="2383"/>
    <cellStyle name="매_02-포장-1_Book2_도로수량양식_운암동수량최종_계단" xfId="2384"/>
    <cellStyle name="매_02-포장-1_Book2_도로수량양식_운암동수량최종_기계공고수량최종" xfId="2385"/>
    <cellStyle name="매_02-포장-1_Book2_도로수량양식_운암동수량최종_기계공고수량최종_02-옹벽공" xfId="2386"/>
    <cellStyle name="매_02-포장-1_Book2_도로수량양식_운암동수량최종_기계공고수량최종_03.옹벽공" xfId="2387"/>
    <cellStyle name="매_02-포장-1_Book2_도로수량양식_운암동수량최종_기계공고수량최종_06.부대공" xfId="2388"/>
    <cellStyle name="매_02-포장-1_Book2_도로수량양식_운암동수량최종_기계공고수량최종_06.부대공_09-부대공" xfId="2389"/>
    <cellStyle name="매_02-포장-1_Book2_도로수량양식_운암동수량최종_기계공고수량최종_07-부대공" xfId="2390"/>
    <cellStyle name="매_02-포장-1_Book2_도로수량양식_운암동수량최종_기계공고수량최종_07-부대공_09-부대공" xfId="2391"/>
    <cellStyle name="매_02-포장-1_Book2_수량산출" xfId="2392"/>
    <cellStyle name="매_02-포장-1_Book2_수량산출_02-옹벽공" xfId="2393"/>
    <cellStyle name="매_02-포장-1_Book2_수량산출_03.옹벽공" xfId="2394"/>
    <cellStyle name="매_02-포장-1_Book2_수량산출_06.부대공" xfId="2395"/>
    <cellStyle name="매_02-포장-1_Book2_수량산출_06.부대공_09-부대공" xfId="2396"/>
    <cellStyle name="매_02-포장-1_Book2_수량산출_07-부대공" xfId="2397"/>
    <cellStyle name="매_02-포장-1_Book2_수량산출_07-부대공_09-부대공" xfId="2398"/>
    <cellStyle name="매_02-포장-1_Book2_수량산출_운암동수량최종" xfId="2399"/>
    <cellStyle name="매_02-포장-1_Book2_수량산출_운암동수량최종_06.부대공" xfId="2400"/>
    <cellStyle name="매_02-포장-1_Book2_수량산출_운암동수량최종_06.부대공_06.부대공" xfId="2401"/>
    <cellStyle name="매_02-포장-1_Book2_수량산출_운암동수량최종_06.부대공_06.부대공_09-부대공" xfId="2402"/>
    <cellStyle name="매_02-포장-1_Book2_수량산출_운암동수량최종_06.부대공_07-부대공" xfId="2403"/>
    <cellStyle name="매_02-포장-1_Book2_수량산출_운암동수량최종_06.부대공_07-부대공_09-부대공" xfId="2404"/>
    <cellStyle name="매_02-포장-1_Book2_수량산출_운암동수량최종_09-부대공" xfId="2405"/>
    <cellStyle name="매_02-포장-1_Book2_수량산출_운암동수량최종_계단" xfId="2406"/>
    <cellStyle name="매_02-포장-1_Book2_수량산출_운암동수량최종_기계공고수량최종" xfId="2407"/>
    <cellStyle name="매_02-포장-1_Book2_수량산출_운암동수량최종_기계공고수량최종_02-옹벽공" xfId="2408"/>
    <cellStyle name="매_02-포장-1_Book2_수량산출_운암동수량최종_기계공고수량최종_03.옹벽공" xfId="2409"/>
    <cellStyle name="매_02-포장-1_Book2_수량산출_운암동수량최종_기계공고수량최종_06.부대공" xfId="2410"/>
    <cellStyle name="매_02-포장-1_Book2_수량산출_운암동수량최종_기계공고수량최종_06.부대공_09-부대공" xfId="2411"/>
    <cellStyle name="매_02-포장-1_Book2_수량산출_운암동수량최종_기계공고수량최종_07-부대공" xfId="2412"/>
    <cellStyle name="매_02-포장-1_Book2_수량산출_운암동수량최종_기계공고수량최종_07-부대공_09-부대공" xfId="2413"/>
    <cellStyle name="매_02-포장-1_Book2_운암동수량최종" xfId="2414"/>
    <cellStyle name="매_02-포장-1_Book2_운암동수량최종_06.부대공" xfId="2415"/>
    <cellStyle name="매_02-포장-1_Book2_운암동수량최종_06.부대공_06.부대공" xfId="2416"/>
    <cellStyle name="매_02-포장-1_Book2_운암동수량최종_06.부대공_06.부대공_09-부대공" xfId="2417"/>
    <cellStyle name="매_02-포장-1_Book2_운암동수량최종_06.부대공_07-부대공" xfId="2418"/>
    <cellStyle name="매_02-포장-1_Book2_운암동수량최종_06.부대공_07-부대공_09-부대공" xfId="2419"/>
    <cellStyle name="매_02-포장-1_Book2_운암동수량최종_09-부대공" xfId="2420"/>
    <cellStyle name="매_02-포장-1_Book2_운암동수량최종_계단" xfId="2421"/>
    <cellStyle name="매_02-포장-1_Book2_운암동수량최종_기계공고수량최종" xfId="2422"/>
    <cellStyle name="매_02-포장-1_Book2_운암동수량최종_기계공고수량최종_02-옹벽공" xfId="2423"/>
    <cellStyle name="매_02-포장-1_Book2_운암동수량최종_기계공고수량최종_03.옹벽공" xfId="2424"/>
    <cellStyle name="매_02-포장-1_Book2_운암동수량최종_기계공고수량최종_06.부대공" xfId="2425"/>
    <cellStyle name="매_02-포장-1_Book2_운암동수량최종_기계공고수량최종_06.부대공_09-부대공" xfId="2426"/>
    <cellStyle name="매_02-포장-1_Book2_운암동수량최종_기계공고수량최종_07-부대공" xfId="2427"/>
    <cellStyle name="매_02-포장-1_Book2_운암동수량최종_기계공고수량최종_07-부대공_09-부대공" xfId="2428"/>
    <cellStyle name="매_02-포장-1_Book2_인월중군소하천" xfId="2429"/>
    <cellStyle name="매_02-포장-1_Book2_인월중군소하천_02-옹벽공" xfId="2430"/>
    <cellStyle name="매_02-포장-1_Book2_인월중군소하천_03.옹벽공" xfId="2431"/>
    <cellStyle name="매_02-포장-1_Book2_인월중군소하천_06.부대공" xfId="2432"/>
    <cellStyle name="매_02-포장-1_Book2_인월중군소하천_06.부대공_09-부대공" xfId="2433"/>
    <cellStyle name="매_02-포장-1_Book2_인월중군소하천_07-부대공" xfId="2434"/>
    <cellStyle name="매_02-포장-1_Book2_인월중군소하천_07-부대공_09-부대공" xfId="2435"/>
    <cellStyle name="매_02-포장-1_Book2_인월중군소하천_운암동수량최종" xfId="2436"/>
    <cellStyle name="매_02-포장-1_Book2_인월중군소하천_운암동수량최종_06.부대공" xfId="2437"/>
    <cellStyle name="매_02-포장-1_Book2_인월중군소하천_운암동수량최종_06.부대공_06.부대공" xfId="2438"/>
    <cellStyle name="매_02-포장-1_Book2_인월중군소하천_운암동수량최종_06.부대공_06.부대공_09-부대공" xfId="2439"/>
    <cellStyle name="매_02-포장-1_Book2_인월중군소하천_운암동수량최종_06.부대공_07-부대공" xfId="2440"/>
    <cellStyle name="매_02-포장-1_Book2_인월중군소하천_운암동수량최종_06.부대공_07-부대공_09-부대공" xfId="2441"/>
    <cellStyle name="매_02-포장-1_Book2_인월중군소하천_운암동수량최종_09-부대공" xfId="2442"/>
    <cellStyle name="매_02-포장-1_Book2_인월중군소하천_운암동수량최종_계단" xfId="2443"/>
    <cellStyle name="매_02-포장-1_Book2_인월중군소하천_운암동수량최종_기계공고수량최종" xfId="2444"/>
    <cellStyle name="매_02-포장-1_Book2_인월중군소하천_운암동수량최종_기계공고수량최종_02-옹벽공" xfId="2445"/>
    <cellStyle name="매_02-포장-1_Book2_인월중군소하천_운암동수량최종_기계공고수량최종_03.옹벽공" xfId="2446"/>
    <cellStyle name="매_02-포장-1_Book2_인월중군소하천_운암동수량최종_기계공고수량최종_06.부대공" xfId="2447"/>
    <cellStyle name="매_02-포장-1_Book2_인월중군소하천_운암동수량최종_기계공고수량최종_06.부대공_09-부대공" xfId="2448"/>
    <cellStyle name="매_02-포장-1_Book2_인월중군소하천_운암동수량최종_기계공고수량최종_07-부대공" xfId="2449"/>
    <cellStyle name="매_02-포장-1_Book2_인월중군소하천_운암동수량최종_기계공고수량최종_07-부대공_09-부대공" xfId="2450"/>
    <cellStyle name="매_02-포장-1_Book4" xfId="2451"/>
    <cellStyle name="매_02-포장-1_Book4_02-옹벽공" xfId="2452"/>
    <cellStyle name="매_02-포장-1_Book4_03.옹벽공" xfId="2453"/>
    <cellStyle name="매_02-포장-1_Book4_06.부대공" xfId="2454"/>
    <cellStyle name="매_02-포장-1_Book4_06.부대공_09-부대공" xfId="2455"/>
    <cellStyle name="매_02-포장-1_Book4_07-부대공" xfId="2456"/>
    <cellStyle name="매_02-포장-1_Book4_07-부대공_09-부대공" xfId="2457"/>
    <cellStyle name="매_02-포장-1_Book4_도로수량양식" xfId="2458"/>
    <cellStyle name="매_02-포장-1_Book4_도로수량양식_02-옹벽공" xfId="2459"/>
    <cellStyle name="매_02-포장-1_Book4_도로수량양식_03.옹벽공" xfId="2460"/>
    <cellStyle name="매_02-포장-1_Book4_도로수량양식_06.부대공" xfId="2461"/>
    <cellStyle name="매_02-포장-1_Book4_도로수량양식_06.부대공_09-부대공" xfId="2462"/>
    <cellStyle name="매_02-포장-1_Book4_도로수량양식_07-부대공" xfId="2463"/>
    <cellStyle name="매_02-포장-1_Book4_도로수량양식_07-부대공_09-부대공" xfId="2464"/>
    <cellStyle name="매_02-포장-1_Book4_도로수량양식_운암동수량최종" xfId="2465"/>
    <cellStyle name="매_02-포장-1_Book4_도로수량양식_운암동수량최종_06.부대공" xfId="2466"/>
    <cellStyle name="매_02-포장-1_Book4_도로수량양식_운암동수량최종_06.부대공_06.부대공" xfId="2467"/>
    <cellStyle name="매_02-포장-1_Book4_도로수량양식_운암동수량최종_06.부대공_06.부대공_09-부대공" xfId="2468"/>
    <cellStyle name="매_02-포장-1_Book4_도로수량양식_운암동수량최종_06.부대공_07-부대공" xfId="2469"/>
    <cellStyle name="매_02-포장-1_Book4_도로수량양식_운암동수량최종_06.부대공_07-부대공_09-부대공" xfId="2470"/>
    <cellStyle name="매_02-포장-1_Book4_도로수량양식_운암동수량최종_09-부대공" xfId="2471"/>
    <cellStyle name="매_02-포장-1_Book4_도로수량양식_운암동수량최종_계단" xfId="2472"/>
    <cellStyle name="매_02-포장-1_Book4_도로수량양식_운암동수량최종_기계공고수량최종" xfId="2473"/>
    <cellStyle name="매_02-포장-1_Book4_도로수량양식_운암동수량최종_기계공고수량최종_02-옹벽공" xfId="2474"/>
    <cellStyle name="매_02-포장-1_Book4_도로수량양식_운암동수량최종_기계공고수량최종_03.옹벽공" xfId="2475"/>
    <cellStyle name="매_02-포장-1_Book4_도로수량양식_운암동수량최종_기계공고수량최종_06.부대공" xfId="2476"/>
    <cellStyle name="매_02-포장-1_Book4_도로수량양식_운암동수량최종_기계공고수량최종_06.부대공_09-부대공" xfId="2477"/>
    <cellStyle name="매_02-포장-1_Book4_도로수량양식_운암동수량최종_기계공고수량최종_07-부대공" xfId="2478"/>
    <cellStyle name="매_02-포장-1_Book4_도로수량양식_운암동수량최종_기계공고수량최종_07-부대공_09-부대공" xfId="2479"/>
    <cellStyle name="매_02-포장-1_Book4_수량산출" xfId="2480"/>
    <cellStyle name="매_02-포장-1_Book4_수량산출_02-옹벽공" xfId="2481"/>
    <cellStyle name="매_02-포장-1_Book4_수량산출_03.옹벽공" xfId="2482"/>
    <cellStyle name="매_02-포장-1_Book4_수량산출_06.부대공" xfId="2483"/>
    <cellStyle name="매_02-포장-1_Book4_수량산출_06.부대공_09-부대공" xfId="2484"/>
    <cellStyle name="매_02-포장-1_Book4_수량산출_07-부대공" xfId="2485"/>
    <cellStyle name="매_02-포장-1_Book4_수량산출_07-부대공_09-부대공" xfId="2486"/>
    <cellStyle name="매_02-포장-1_Book4_수량산출_운암동수량최종" xfId="2487"/>
    <cellStyle name="매_02-포장-1_Book4_수량산출_운암동수량최종_06.부대공" xfId="2488"/>
    <cellStyle name="매_02-포장-1_Book4_수량산출_운암동수량최종_06.부대공_06.부대공" xfId="2489"/>
    <cellStyle name="매_02-포장-1_Book4_수량산출_운암동수량최종_06.부대공_06.부대공_09-부대공" xfId="2490"/>
    <cellStyle name="매_02-포장-1_Book4_수량산출_운암동수량최종_06.부대공_07-부대공" xfId="2491"/>
    <cellStyle name="매_02-포장-1_Book4_수량산출_운암동수량최종_06.부대공_07-부대공_09-부대공" xfId="2492"/>
    <cellStyle name="매_02-포장-1_Book4_수량산출_운암동수량최종_09-부대공" xfId="2493"/>
    <cellStyle name="매_02-포장-1_Book4_수량산출_운암동수량최종_계단" xfId="2494"/>
    <cellStyle name="매_02-포장-1_Book4_수량산출_운암동수량최종_기계공고수량최종" xfId="2495"/>
    <cellStyle name="매_02-포장-1_Book4_수량산출_운암동수량최종_기계공고수량최종_02-옹벽공" xfId="2496"/>
    <cellStyle name="매_02-포장-1_Book4_수량산출_운암동수량최종_기계공고수량최종_03.옹벽공" xfId="2497"/>
    <cellStyle name="매_02-포장-1_Book4_수량산출_운암동수량최종_기계공고수량최종_06.부대공" xfId="2498"/>
    <cellStyle name="매_02-포장-1_Book4_수량산출_운암동수량최종_기계공고수량최종_06.부대공_09-부대공" xfId="2499"/>
    <cellStyle name="매_02-포장-1_Book4_수량산출_운암동수량최종_기계공고수량최종_07-부대공" xfId="2500"/>
    <cellStyle name="매_02-포장-1_Book4_수량산출_운암동수량최종_기계공고수량최종_07-부대공_09-부대공" xfId="2501"/>
    <cellStyle name="매_02-포장-1_Book4_운암동수량최종" xfId="2502"/>
    <cellStyle name="매_02-포장-1_Book4_운암동수량최종_06.부대공" xfId="2503"/>
    <cellStyle name="매_02-포장-1_Book4_운암동수량최종_06.부대공_06.부대공" xfId="2504"/>
    <cellStyle name="매_02-포장-1_Book4_운암동수량최종_06.부대공_06.부대공_09-부대공" xfId="2505"/>
    <cellStyle name="매_02-포장-1_Book4_운암동수량최종_06.부대공_07-부대공" xfId="2506"/>
    <cellStyle name="매_02-포장-1_Book4_운암동수량최종_06.부대공_07-부대공_09-부대공" xfId="2507"/>
    <cellStyle name="매_02-포장-1_Book4_운암동수량최종_09-부대공" xfId="2508"/>
    <cellStyle name="매_02-포장-1_Book4_운암동수량최종_계단" xfId="2509"/>
    <cellStyle name="매_02-포장-1_Book4_운암동수량최종_기계공고수량최종" xfId="2510"/>
    <cellStyle name="매_02-포장-1_Book4_운암동수량최종_기계공고수량최종_02-옹벽공" xfId="2511"/>
    <cellStyle name="매_02-포장-1_Book4_운암동수량최종_기계공고수량최종_03.옹벽공" xfId="2512"/>
    <cellStyle name="매_02-포장-1_Book4_운암동수량최종_기계공고수량최종_06.부대공" xfId="2513"/>
    <cellStyle name="매_02-포장-1_Book4_운암동수량최종_기계공고수량최종_06.부대공_09-부대공" xfId="2514"/>
    <cellStyle name="매_02-포장-1_Book4_운암동수량최종_기계공고수량최종_07-부대공" xfId="2515"/>
    <cellStyle name="매_02-포장-1_Book4_운암동수량최종_기계공고수량최종_07-부대공_09-부대공" xfId="2516"/>
    <cellStyle name="매_02-포장-1_Book4_인월중군소하천" xfId="2517"/>
    <cellStyle name="매_02-포장-1_Book4_인월중군소하천_02-옹벽공" xfId="2518"/>
    <cellStyle name="매_02-포장-1_Book4_인월중군소하천_03.옹벽공" xfId="2519"/>
    <cellStyle name="매_02-포장-1_Book4_인월중군소하천_06.부대공" xfId="2520"/>
    <cellStyle name="매_02-포장-1_Book4_인월중군소하천_06.부대공_09-부대공" xfId="2521"/>
    <cellStyle name="매_02-포장-1_Book4_인월중군소하천_07-부대공" xfId="2522"/>
    <cellStyle name="매_02-포장-1_Book4_인월중군소하천_07-부대공_09-부대공" xfId="2523"/>
    <cellStyle name="매_02-포장-1_Book4_인월중군소하천_운암동수량최종" xfId="2524"/>
    <cellStyle name="매_02-포장-1_Book4_인월중군소하천_운암동수량최종_06.부대공" xfId="2525"/>
    <cellStyle name="매_02-포장-1_Book4_인월중군소하천_운암동수량최종_06.부대공_06.부대공" xfId="2526"/>
    <cellStyle name="매_02-포장-1_Book4_인월중군소하천_운암동수량최종_06.부대공_06.부대공_09-부대공" xfId="2527"/>
    <cellStyle name="매_02-포장-1_Book4_인월중군소하천_운암동수량최종_06.부대공_07-부대공" xfId="2528"/>
    <cellStyle name="매_02-포장-1_Book4_인월중군소하천_운암동수량최종_06.부대공_07-부대공_09-부대공" xfId="2529"/>
    <cellStyle name="매_02-포장-1_Book4_인월중군소하천_운암동수량최종_09-부대공" xfId="2530"/>
    <cellStyle name="매_02-포장-1_Book4_인월중군소하천_운암동수량최종_계단" xfId="2531"/>
    <cellStyle name="매_02-포장-1_Book4_인월중군소하천_운암동수량최종_기계공고수량최종" xfId="2532"/>
    <cellStyle name="매_02-포장-1_Book4_인월중군소하천_운암동수량최종_기계공고수량최종_02-옹벽공" xfId="2533"/>
    <cellStyle name="매_02-포장-1_Book4_인월중군소하천_운암동수량최종_기계공고수량최종_03.옹벽공" xfId="2534"/>
    <cellStyle name="매_02-포장-1_Book4_인월중군소하천_운암동수량최종_기계공고수량최종_06.부대공" xfId="2535"/>
    <cellStyle name="매_02-포장-1_Book4_인월중군소하천_운암동수량최종_기계공고수량최종_06.부대공_09-부대공" xfId="2536"/>
    <cellStyle name="매_02-포장-1_Book4_인월중군소하천_운암동수량최종_기계공고수량최종_07-부대공" xfId="2537"/>
    <cellStyle name="매_02-포장-1_Book4_인월중군소하천_운암동수량최종_기계공고수량최종_07-부대공_09-부대공" xfId="2538"/>
    <cellStyle name="매_02-포장-1_곰소수량-포장산출" xfId="2539"/>
    <cellStyle name="매_02-포장-1_다목적운동장" xfId="2540"/>
    <cellStyle name="매_02-포장-1_봉덕-선운간수량" xfId="2541"/>
    <cellStyle name="매_02-포장-1_수량전체" xfId="2542"/>
    <cellStyle name="매_02-포장-1_수량전체_02-옹벽공" xfId="2543"/>
    <cellStyle name="매_02-포장-1_수량전체_03.옹벽공" xfId="2544"/>
    <cellStyle name="매_02-포장-1_수량전체_06.부대공" xfId="2545"/>
    <cellStyle name="매_02-포장-1_수량전체_06.부대공_09-부대공" xfId="2546"/>
    <cellStyle name="매_02-포장-1_수량전체_07-부대공" xfId="2547"/>
    <cellStyle name="매_02-포장-1_수량전체_07-부대공_09-부대공" xfId="2548"/>
    <cellStyle name="매_02-포장-1_수량전체_도로수량양식" xfId="2549"/>
    <cellStyle name="매_02-포장-1_수량전체_도로수량양식_02-옹벽공" xfId="2550"/>
    <cellStyle name="매_02-포장-1_수량전체_도로수량양식_03.옹벽공" xfId="2551"/>
    <cellStyle name="매_02-포장-1_수량전체_도로수량양식_06.부대공" xfId="2552"/>
    <cellStyle name="매_02-포장-1_수량전체_도로수량양식_06.부대공_09-부대공" xfId="2553"/>
    <cellStyle name="매_02-포장-1_수량전체_도로수량양식_07-부대공" xfId="2554"/>
    <cellStyle name="매_02-포장-1_수량전체_도로수량양식_07-부대공_09-부대공" xfId="2555"/>
    <cellStyle name="매_02-포장-1_수량전체_도로수량양식_운암동수량최종" xfId="2556"/>
    <cellStyle name="매_02-포장-1_수량전체_도로수량양식_운암동수량최종_06.부대공" xfId="2557"/>
    <cellStyle name="매_02-포장-1_수량전체_도로수량양식_운암동수량최종_06.부대공_06.부대공" xfId="2558"/>
    <cellStyle name="매_02-포장-1_수량전체_도로수량양식_운암동수량최종_06.부대공_06.부대공_09-부대공" xfId="2559"/>
    <cellStyle name="매_02-포장-1_수량전체_도로수량양식_운암동수량최종_06.부대공_07-부대공" xfId="2560"/>
    <cellStyle name="매_02-포장-1_수량전체_도로수량양식_운암동수량최종_06.부대공_07-부대공_09-부대공" xfId="2561"/>
    <cellStyle name="매_02-포장-1_수량전체_도로수량양식_운암동수량최종_09-부대공" xfId="2562"/>
    <cellStyle name="매_02-포장-1_수량전체_도로수량양식_운암동수량최종_계단" xfId="2563"/>
    <cellStyle name="매_02-포장-1_수량전체_도로수량양식_운암동수량최종_기계공고수량최종" xfId="2564"/>
    <cellStyle name="매_02-포장-1_수량전체_도로수량양식_운암동수량최종_기계공고수량최종_02-옹벽공" xfId="2565"/>
    <cellStyle name="매_02-포장-1_수량전체_도로수량양식_운암동수량최종_기계공고수량최종_03.옹벽공" xfId="2566"/>
    <cellStyle name="매_02-포장-1_수량전체_도로수량양식_운암동수량최종_기계공고수량최종_06.부대공" xfId="2567"/>
    <cellStyle name="매_02-포장-1_수량전체_도로수량양식_운암동수량최종_기계공고수량최종_06.부대공_09-부대공" xfId="2568"/>
    <cellStyle name="매_02-포장-1_수량전체_도로수량양식_운암동수량최종_기계공고수량최종_07-부대공" xfId="2569"/>
    <cellStyle name="매_02-포장-1_수량전체_도로수량양식_운암동수량최종_기계공고수량최종_07-부대공_09-부대공" xfId="2570"/>
    <cellStyle name="매_02-포장-1_수량전체_수량산출" xfId="2571"/>
    <cellStyle name="매_02-포장-1_수량전체_수량산출_02-옹벽공" xfId="2572"/>
    <cellStyle name="매_02-포장-1_수량전체_수량산출_03.옹벽공" xfId="2573"/>
    <cellStyle name="매_02-포장-1_수량전체_수량산출_06.부대공" xfId="2574"/>
    <cellStyle name="매_02-포장-1_수량전체_수량산출_06.부대공_09-부대공" xfId="2575"/>
    <cellStyle name="매_02-포장-1_수량전체_수량산출_07-부대공" xfId="2576"/>
    <cellStyle name="매_02-포장-1_수량전체_수량산출_07-부대공_09-부대공" xfId="2577"/>
    <cellStyle name="매_02-포장-1_수량전체_수량산출_운암동수량최종" xfId="2578"/>
    <cellStyle name="매_02-포장-1_수량전체_수량산출_운암동수량최종_06.부대공" xfId="2579"/>
    <cellStyle name="매_02-포장-1_수량전체_수량산출_운암동수량최종_06.부대공_06.부대공" xfId="2580"/>
    <cellStyle name="매_02-포장-1_수량전체_수량산출_운암동수량최종_06.부대공_06.부대공_09-부대공" xfId="2581"/>
    <cellStyle name="매_02-포장-1_수량전체_수량산출_운암동수량최종_06.부대공_07-부대공" xfId="2582"/>
    <cellStyle name="매_02-포장-1_수량전체_수량산출_운암동수량최종_06.부대공_07-부대공_09-부대공" xfId="2583"/>
    <cellStyle name="매_02-포장-1_수량전체_수량산출_운암동수량최종_09-부대공" xfId="2584"/>
    <cellStyle name="매_02-포장-1_수량전체_수량산출_운암동수량최종_계단" xfId="2585"/>
    <cellStyle name="매_02-포장-1_수량전체_수량산출_운암동수량최종_기계공고수량최종" xfId="2586"/>
    <cellStyle name="매_02-포장-1_수량전체_수량산출_운암동수량최종_기계공고수량최종_02-옹벽공" xfId="2587"/>
    <cellStyle name="매_02-포장-1_수량전체_수량산출_운암동수량최종_기계공고수량최종_03.옹벽공" xfId="2588"/>
    <cellStyle name="매_02-포장-1_수량전체_수량산출_운암동수량최종_기계공고수량최종_06.부대공" xfId="2589"/>
    <cellStyle name="매_02-포장-1_수량전체_수량산출_운암동수량최종_기계공고수량최종_06.부대공_09-부대공" xfId="2590"/>
    <cellStyle name="매_02-포장-1_수량전체_수량산출_운암동수량최종_기계공고수량최종_07-부대공" xfId="2591"/>
    <cellStyle name="매_02-포장-1_수량전체_수량산출_운암동수량최종_기계공고수량최종_07-부대공_09-부대공" xfId="2592"/>
    <cellStyle name="매_02-포장-1_수량전체_운암동수량최종" xfId="2593"/>
    <cellStyle name="매_02-포장-1_수량전체_운암동수량최종_06.부대공" xfId="2594"/>
    <cellStyle name="매_02-포장-1_수량전체_운암동수량최종_06.부대공_06.부대공" xfId="2595"/>
    <cellStyle name="매_02-포장-1_수량전체_운암동수량최종_06.부대공_06.부대공_09-부대공" xfId="2596"/>
    <cellStyle name="매_02-포장-1_수량전체_운암동수량최종_06.부대공_07-부대공" xfId="2597"/>
    <cellStyle name="매_02-포장-1_수량전체_운암동수량최종_06.부대공_07-부대공_09-부대공" xfId="2598"/>
    <cellStyle name="매_02-포장-1_수량전체_운암동수량최종_09-부대공" xfId="2599"/>
    <cellStyle name="매_02-포장-1_수량전체_운암동수량최종_계단" xfId="2600"/>
    <cellStyle name="매_02-포장-1_수량전체_운암동수량최종_기계공고수량최종" xfId="2601"/>
    <cellStyle name="매_02-포장-1_수량전체_운암동수량최종_기계공고수량최종_02-옹벽공" xfId="2602"/>
    <cellStyle name="매_02-포장-1_수량전체_운암동수량최종_기계공고수량최종_03.옹벽공" xfId="2603"/>
    <cellStyle name="매_02-포장-1_수량전체_운암동수량최종_기계공고수량최종_06.부대공" xfId="2604"/>
    <cellStyle name="매_02-포장-1_수량전체_운암동수량최종_기계공고수량최종_06.부대공_09-부대공" xfId="2605"/>
    <cellStyle name="매_02-포장-1_수량전체_운암동수량최종_기계공고수량최종_07-부대공" xfId="2606"/>
    <cellStyle name="매_02-포장-1_수량전체_운암동수량최종_기계공고수량최종_07-부대공_09-부대공" xfId="2607"/>
    <cellStyle name="매_02-포장-1_수량전체_인월중군소하천" xfId="2608"/>
    <cellStyle name="매_02-포장-1_수량전체_인월중군소하천_02-옹벽공" xfId="2609"/>
    <cellStyle name="매_02-포장-1_수량전체_인월중군소하천_03.옹벽공" xfId="2610"/>
    <cellStyle name="매_02-포장-1_수량전체_인월중군소하천_06.부대공" xfId="2611"/>
    <cellStyle name="매_02-포장-1_수량전체_인월중군소하천_06.부대공_09-부대공" xfId="2612"/>
    <cellStyle name="매_02-포장-1_수량전체_인월중군소하천_07-부대공" xfId="2613"/>
    <cellStyle name="매_02-포장-1_수량전체_인월중군소하천_07-부대공_09-부대공" xfId="2614"/>
    <cellStyle name="매_02-포장-1_수량전체_인월중군소하천_운암동수량최종" xfId="2615"/>
    <cellStyle name="매_02-포장-1_수량전체_인월중군소하천_운암동수량최종_06.부대공" xfId="2616"/>
    <cellStyle name="매_02-포장-1_수량전체_인월중군소하천_운암동수량최종_06.부대공_06.부대공" xfId="2617"/>
    <cellStyle name="매_02-포장-1_수량전체_인월중군소하천_운암동수량최종_06.부대공_06.부대공_09-부대공" xfId="2618"/>
    <cellStyle name="매_02-포장-1_수량전체_인월중군소하천_운암동수량최종_06.부대공_07-부대공" xfId="2619"/>
    <cellStyle name="매_02-포장-1_수량전체_인월중군소하천_운암동수량최종_06.부대공_07-부대공_09-부대공" xfId="2620"/>
    <cellStyle name="매_02-포장-1_수량전체_인월중군소하천_운암동수량최종_09-부대공" xfId="2621"/>
    <cellStyle name="매_02-포장-1_수량전체_인월중군소하천_운암동수량최종_계단" xfId="2622"/>
    <cellStyle name="매_02-포장-1_수량전체_인월중군소하천_운암동수량최종_기계공고수량최종" xfId="2623"/>
    <cellStyle name="매_02-포장-1_수량전체_인월중군소하천_운암동수량최종_기계공고수량최종_02-옹벽공" xfId="2624"/>
    <cellStyle name="매_02-포장-1_수량전체_인월중군소하천_운암동수량최종_기계공고수량최종_03.옹벽공" xfId="2625"/>
    <cellStyle name="매_02-포장-1_수량전체_인월중군소하천_운암동수량최종_기계공고수량최종_06.부대공" xfId="2626"/>
    <cellStyle name="매_02-포장-1_수량전체_인월중군소하천_운암동수량최종_기계공고수량최종_06.부대공_09-부대공" xfId="2627"/>
    <cellStyle name="매_02-포장-1_수량전체_인월중군소하천_운암동수량최종_기계공고수량최종_07-부대공" xfId="2628"/>
    <cellStyle name="매_02-포장-1_수량전체_인월중군소하천_운암동수량최종_기계공고수량최종_07-부대공_09-부대공" xfId="2629"/>
    <cellStyle name="매_02-포장-1_작업(수량)" xfId="2630"/>
    <cellStyle name="매_02-포장-1_중군소하천(최종)" xfId="2631"/>
    <cellStyle name="매_Boo2" xfId="2632"/>
    <cellStyle name="매_Boo2_02-옹벽공" xfId="2633"/>
    <cellStyle name="매_Boo2_03.옹벽공" xfId="2634"/>
    <cellStyle name="매_Boo2_06.부대공" xfId="2635"/>
    <cellStyle name="매_Boo2_06.부대공_09-부대공" xfId="2636"/>
    <cellStyle name="매_Boo2_07-부대공" xfId="2637"/>
    <cellStyle name="매_Boo2_07-부대공_09-부대공" xfId="2638"/>
    <cellStyle name="매_Boo2_도로수량양식" xfId="2639"/>
    <cellStyle name="매_Boo2_도로수량양식_02-옹벽공" xfId="2640"/>
    <cellStyle name="매_Boo2_도로수량양식_03.옹벽공" xfId="2641"/>
    <cellStyle name="매_Boo2_도로수량양식_06.부대공" xfId="2642"/>
    <cellStyle name="매_Boo2_도로수량양식_06.부대공_09-부대공" xfId="2643"/>
    <cellStyle name="매_Boo2_도로수량양식_07-부대공" xfId="2644"/>
    <cellStyle name="매_Boo2_도로수량양식_07-부대공_09-부대공" xfId="2645"/>
    <cellStyle name="매_Boo2_도로수량양식_운암동수량최종" xfId="2646"/>
    <cellStyle name="매_Boo2_도로수량양식_운암동수량최종_06.부대공" xfId="2647"/>
    <cellStyle name="매_Boo2_도로수량양식_운암동수량최종_06.부대공_06.부대공" xfId="2648"/>
    <cellStyle name="매_Boo2_도로수량양식_운암동수량최종_06.부대공_06.부대공_09-부대공" xfId="2649"/>
    <cellStyle name="매_Boo2_도로수량양식_운암동수량최종_06.부대공_07-부대공" xfId="2650"/>
    <cellStyle name="매_Boo2_도로수량양식_운암동수량최종_06.부대공_07-부대공_09-부대공" xfId="2651"/>
    <cellStyle name="매_Boo2_도로수량양식_운암동수량최종_09-부대공" xfId="2652"/>
    <cellStyle name="매_Boo2_도로수량양식_운암동수량최종_계단" xfId="2653"/>
    <cellStyle name="매_Boo2_도로수량양식_운암동수량최종_기계공고수량최종" xfId="2654"/>
    <cellStyle name="매_Boo2_도로수량양식_운암동수량최종_기계공고수량최종_02-옹벽공" xfId="2655"/>
    <cellStyle name="매_Boo2_도로수량양식_운암동수량최종_기계공고수량최종_03.옹벽공" xfId="2656"/>
    <cellStyle name="매_Boo2_도로수량양식_운암동수량최종_기계공고수량최종_06.부대공" xfId="2657"/>
    <cellStyle name="매_Boo2_도로수량양식_운암동수량최종_기계공고수량최종_06.부대공_09-부대공" xfId="2658"/>
    <cellStyle name="매_Boo2_도로수량양식_운암동수량최종_기계공고수량최종_07-부대공" xfId="2659"/>
    <cellStyle name="매_Boo2_도로수량양식_운암동수량최종_기계공고수량최종_07-부대공_09-부대공" xfId="2660"/>
    <cellStyle name="매_Boo2_수량산출" xfId="2661"/>
    <cellStyle name="매_Boo2_수량산출_02-옹벽공" xfId="2662"/>
    <cellStyle name="매_Boo2_수량산출_03.옹벽공" xfId="2663"/>
    <cellStyle name="매_Boo2_수량산출_06.부대공" xfId="2664"/>
    <cellStyle name="매_Boo2_수량산출_06.부대공_09-부대공" xfId="2665"/>
    <cellStyle name="매_Boo2_수량산출_07-부대공" xfId="2666"/>
    <cellStyle name="매_Boo2_수량산출_07-부대공_09-부대공" xfId="2667"/>
    <cellStyle name="매_Boo2_수량산출_운암동수량최종" xfId="2668"/>
    <cellStyle name="매_Boo2_수량산출_운암동수량최종_06.부대공" xfId="2669"/>
    <cellStyle name="매_Boo2_수량산출_운암동수량최종_06.부대공_06.부대공" xfId="2670"/>
    <cellStyle name="매_Boo2_수량산출_운암동수량최종_06.부대공_06.부대공_09-부대공" xfId="2671"/>
    <cellStyle name="매_Boo2_수량산출_운암동수량최종_06.부대공_07-부대공" xfId="2672"/>
    <cellStyle name="매_Boo2_수량산출_운암동수량최종_06.부대공_07-부대공_09-부대공" xfId="2673"/>
    <cellStyle name="매_Boo2_수량산출_운암동수량최종_09-부대공" xfId="2674"/>
    <cellStyle name="매_Boo2_수량산출_운암동수량최종_계단" xfId="2675"/>
    <cellStyle name="매_Boo2_수량산출_운암동수량최종_기계공고수량최종" xfId="2676"/>
    <cellStyle name="매_Boo2_수량산출_운암동수량최종_기계공고수량최종_02-옹벽공" xfId="2677"/>
    <cellStyle name="매_Boo2_수량산출_운암동수량최종_기계공고수량최종_03.옹벽공" xfId="2678"/>
    <cellStyle name="매_Boo2_수량산출_운암동수량최종_기계공고수량최종_06.부대공" xfId="2679"/>
    <cellStyle name="매_Boo2_수량산출_운암동수량최종_기계공고수량최종_06.부대공_09-부대공" xfId="2680"/>
    <cellStyle name="매_Boo2_수량산출_운암동수량최종_기계공고수량최종_07-부대공" xfId="2681"/>
    <cellStyle name="매_Boo2_수량산출_운암동수량최종_기계공고수량최종_07-부대공_09-부대공" xfId="2682"/>
    <cellStyle name="매_Boo2_운암동수량최종" xfId="2683"/>
    <cellStyle name="매_Boo2_운암동수량최종_06.부대공" xfId="2684"/>
    <cellStyle name="매_Boo2_운암동수량최종_06.부대공_06.부대공" xfId="2685"/>
    <cellStyle name="매_Boo2_운암동수량최종_06.부대공_06.부대공_09-부대공" xfId="2686"/>
    <cellStyle name="매_Boo2_운암동수량최종_06.부대공_07-부대공" xfId="2687"/>
    <cellStyle name="매_Boo2_운암동수량최종_06.부대공_07-부대공_09-부대공" xfId="2688"/>
    <cellStyle name="매_Boo2_운암동수량최종_09-부대공" xfId="2689"/>
    <cellStyle name="매_Boo2_운암동수량최종_계단" xfId="2690"/>
    <cellStyle name="매_Boo2_운암동수량최종_기계공고수량최종" xfId="2691"/>
    <cellStyle name="매_Boo2_운암동수량최종_기계공고수량최종_02-옹벽공" xfId="2692"/>
    <cellStyle name="매_Boo2_운암동수량최종_기계공고수량최종_03.옹벽공" xfId="2693"/>
    <cellStyle name="매_Boo2_운암동수량최종_기계공고수량최종_06.부대공" xfId="2694"/>
    <cellStyle name="매_Boo2_운암동수량최종_기계공고수량최종_06.부대공_09-부대공" xfId="2695"/>
    <cellStyle name="매_Boo2_운암동수량최종_기계공고수량최종_07-부대공" xfId="2696"/>
    <cellStyle name="매_Boo2_운암동수량최종_기계공고수량최종_07-부대공_09-부대공" xfId="2697"/>
    <cellStyle name="매_Boo2_인월중군소하천" xfId="2698"/>
    <cellStyle name="매_Boo2_인월중군소하천_02-옹벽공" xfId="2699"/>
    <cellStyle name="매_Boo2_인월중군소하천_03.옹벽공" xfId="2700"/>
    <cellStyle name="매_Boo2_인월중군소하천_06.부대공" xfId="2701"/>
    <cellStyle name="매_Boo2_인월중군소하천_06.부대공_09-부대공" xfId="2702"/>
    <cellStyle name="매_Boo2_인월중군소하천_07-부대공" xfId="2703"/>
    <cellStyle name="매_Boo2_인월중군소하천_07-부대공_09-부대공" xfId="2704"/>
    <cellStyle name="매_Boo2_인월중군소하천_운암동수량최종" xfId="2705"/>
    <cellStyle name="매_Boo2_인월중군소하천_운암동수량최종_06.부대공" xfId="2706"/>
    <cellStyle name="매_Boo2_인월중군소하천_운암동수량최종_06.부대공_06.부대공" xfId="2707"/>
    <cellStyle name="매_Boo2_인월중군소하천_운암동수량최종_06.부대공_06.부대공_09-부대공" xfId="2708"/>
    <cellStyle name="매_Boo2_인월중군소하천_운암동수량최종_06.부대공_07-부대공" xfId="2709"/>
    <cellStyle name="매_Boo2_인월중군소하천_운암동수량최종_06.부대공_07-부대공_09-부대공" xfId="2710"/>
    <cellStyle name="매_Boo2_인월중군소하천_운암동수량최종_09-부대공" xfId="2711"/>
    <cellStyle name="매_Boo2_인월중군소하천_운암동수량최종_계단" xfId="2712"/>
    <cellStyle name="매_Boo2_인월중군소하천_운암동수량최종_기계공고수량최종" xfId="2713"/>
    <cellStyle name="매_Boo2_인월중군소하천_운암동수량최종_기계공고수량최종_02-옹벽공" xfId="2714"/>
    <cellStyle name="매_Boo2_인월중군소하천_운암동수량최종_기계공고수량최종_03.옹벽공" xfId="2715"/>
    <cellStyle name="매_Boo2_인월중군소하천_운암동수량최종_기계공고수량최종_06.부대공" xfId="2716"/>
    <cellStyle name="매_Boo2_인월중군소하천_운암동수량최종_기계공고수량최종_06.부대공_09-부대공" xfId="2717"/>
    <cellStyle name="매_Boo2_인월중군소하천_운암동수량최종_기계공고수량최종_07-부대공" xfId="2718"/>
    <cellStyle name="매_Boo2_인월중군소하천_운암동수량최종_기계공고수량최종_07-부대공_09-부대공" xfId="2719"/>
    <cellStyle name="매_Book2" xfId="2720"/>
    <cellStyle name="매_Book2_02-옹벽공" xfId="2721"/>
    <cellStyle name="매_Book2_03.옹벽공" xfId="2722"/>
    <cellStyle name="매_Book2_06.부대공" xfId="2723"/>
    <cellStyle name="매_Book2_06.부대공_09-부대공" xfId="2724"/>
    <cellStyle name="매_Book2_07-부대공" xfId="2725"/>
    <cellStyle name="매_Book2_07-부대공_09-부대공" xfId="2726"/>
    <cellStyle name="매_Book2_도로수량양식" xfId="2727"/>
    <cellStyle name="매_Book2_도로수량양식_02-옹벽공" xfId="2728"/>
    <cellStyle name="매_Book2_도로수량양식_03.옹벽공" xfId="2729"/>
    <cellStyle name="매_Book2_도로수량양식_06.부대공" xfId="2730"/>
    <cellStyle name="매_Book2_도로수량양식_06.부대공_09-부대공" xfId="2731"/>
    <cellStyle name="매_Book2_도로수량양식_07-부대공" xfId="2732"/>
    <cellStyle name="매_Book2_도로수량양식_07-부대공_09-부대공" xfId="2733"/>
    <cellStyle name="매_Book2_도로수량양식_운암동수량최종" xfId="2734"/>
    <cellStyle name="매_Book2_도로수량양식_운암동수량최종_06.부대공" xfId="2735"/>
    <cellStyle name="매_Book2_도로수량양식_운암동수량최종_06.부대공_06.부대공" xfId="2736"/>
    <cellStyle name="매_Book2_도로수량양식_운암동수량최종_06.부대공_06.부대공_09-부대공" xfId="2737"/>
    <cellStyle name="매_Book2_도로수량양식_운암동수량최종_06.부대공_07-부대공" xfId="2738"/>
    <cellStyle name="매_Book2_도로수량양식_운암동수량최종_06.부대공_07-부대공_09-부대공" xfId="2739"/>
    <cellStyle name="매_Book2_도로수량양식_운암동수량최종_09-부대공" xfId="2740"/>
    <cellStyle name="매_Book2_도로수량양식_운암동수량최종_계단" xfId="2741"/>
    <cellStyle name="매_Book2_도로수량양식_운암동수량최종_기계공고수량최종" xfId="2742"/>
    <cellStyle name="매_Book2_도로수량양식_운암동수량최종_기계공고수량최종_02-옹벽공" xfId="2743"/>
    <cellStyle name="매_Book2_도로수량양식_운암동수량최종_기계공고수량최종_03.옹벽공" xfId="2744"/>
    <cellStyle name="매_Book2_도로수량양식_운암동수량최종_기계공고수량최종_06.부대공" xfId="2745"/>
    <cellStyle name="매_Book2_도로수량양식_운암동수량최종_기계공고수량최종_06.부대공_09-부대공" xfId="2746"/>
    <cellStyle name="매_Book2_도로수량양식_운암동수량최종_기계공고수량최종_07-부대공" xfId="2747"/>
    <cellStyle name="매_Book2_도로수량양식_운암동수량최종_기계공고수량최종_07-부대공_09-부대공" xfId="2748"/>
    <cellStyle name="매_Book2_수량산출" xfId="2749"/>
    <cellStyle name="매_Book2_수량산출_02-옹벽공" xfId="2750"/>
    <cellStyle name="매_Book2_수량산출_03.옹벽공" xfId="2751"/>
    <cellStyle name="매_Book2_수량산출_06.부대공" xfId="2752"/>
    <cellStyle name="매_Book2_수량산출_06.부대공_09-부대공" xfId="2753"/>
    <cellStyle name="매_Book2_수량산출_07-부대공" xfId="2754"/>
    <cellStyle name="매_Book2_수량산출_07-부대공_09-부대공" xfId="2755"/>
    <cellStyle name="매_Book2_수량산출_운암동수량최종" xfId="2756"/>
    <cellStyle name="매_Book2_수량산출_운암동수량최종_06.부대공" xfId="2757"/>
    <cellStyle name="매_Book2_수량산출_운암동수량최종_06.부대공_06.부대공" xfId="2758"/>
    <cellStyle name="매_Book2_수량산출_운암동수량최종_06.부대공_06.부대공_09-부대공" xfId="2759"/>
    <cellStyle name="매_Book2_수량산출_운암동수량최종_06.부대공_07-부대공" xfId="2760"/>
    <cellStyle name="매_Book2_수량산출_운암동수량최종_06.부대공_07-부대공_09-부대공" xfId="2761"/>
    <cellStyle name="매_Book2_수량산출_운암동수량최종_09-부대공" xfId="2762"/>
    <cellStyle name="매_Book2_수량산출_운암동수량최종_계단" xfId="2763"/>
    <cellStyle name="매_Book2_수량산출_운암동수량최종_기계공고수량최종" xfId="2764"/>
    <cellStyle name="매_Book2_수량산출_운암동수량최종_기계공고수량최종_02-옹벽공" xfId="2765"/>
    <cellStyle name="매_Book2_수량산출_운암동수량최종_기계공고수량최종_03.옹벽공" xfId="2766"/>
    <cellStyle name="매_Book2_수량산출_운암동수량최종_기계공고수량최종_06.부대공" xfId="2767"/>
    <cellStyle name="매_Book2_수량산출_운암동수량최종_기계공고수량최종_06.부대공_09-부대공" xfId="2768"/>
    <cellStyle name="매_Book2_수량산출_운암동수량최종_기계공고수량최종_07-부대공" xfId="2769"/>
    <cellStyle name="매_Book2_수량산출_운암동수량최종_기계공고수량최종_07-부대공_09-부대공" xfId="2770"/>
    <cellStyle name="매_Book2_운암동수량최종" xfId="2771"/>
    <cellStyle name="매_Book2_운암동수량최종_06.부대공" xfId="2772"/>
    <cellStyle name="매_Book2_운암동수량최종_06.부대공_06.부대공" xfId="2773"/>
    <cellStyle name="매_Book2_운암동수량최종_06.부대공_06.부대공_09-부대공" xfId="2774"/>
    <cellStyle name="매_Book2_운암동수량최종_06.부대공_07-부대공" xfId="2775"/>
    <cellStyle name="매_Book2_운암동수량최종_06.부대공_07-부대공_09-부대공" xfId="2776"/>
    <cellStyle name="매_Book2_운암동수량최종_09-부대공" xfId="2777"/>
    <cellStyle name="매_Book2_운암동수량최종_계단" xfId="2778"/>
    <cellStyle name="매_Book2_운암동수량최종_기계공고수량최종" xfId="2779"/>
    <cellStyle name="매_Book2_운암동수량최종_기계공고수량최종_02-옹벽공" xfId="2780"/>
    <cellStyle name="매_Book2_운암동수량최종_기계공고수량최종_03.옹벽공" xfId="2781"/>
    <cellStyle name="매_Book2_운암동수량최종_기계공고수량최종_06.부대공" xfId="2782"/>
    <cellStyle name="매_Book2_운암동수량최종_기계공고수량최종_06.부대공_09-부대공" xfId="2783"/>
    <cellStyle name="매_Book2_운암동수량최종_기계공고수량최종_07-부대공" xfId="2784"/>
    <cellStyle name="매_Book2_운암동수량최종_기계공고수량최종_07-부대공_09-부대공" xfId="2785"/>
    <cellStyle name="매_Book2_인월중군소하천" xfId="2786"/>
    <cellStyle name="매_Book2_인월중군소하천_02-옹벽공" xfId="2787"/>
    <cellStyle name="매_Book2_인월중군소하천_03.옹벽공" xfId="2788"/>
    <cellStyle name="매_Book2_인월중군소하천_06.부대공" xfId="2789"/>
    <cellStyle name="매_Book2_인월중군소하천_06.부대공_09-부대공" xfId="2790"/>
    <cellStyle name="매_Book2_인월중군소하천_07-부대공" xfId="2791"/>
    <cellStyle name="매_Book2_인월중군소하천_07-부대공_09-부대공" xfId="2792"/>
    <cellStyle name="매_Book2_인월중군소하천_운암동수량최종" xfId="2793"/>
    <cellStyle name="매_Book2_인월중군소하천_운암동수량최종_06.부대공" xfId="2794"/>
    <cellStyle name="매_Book2_인월중군소하천_운암동수량최종_06.부대공_06.부대공" xfId="2795"/>
    <cellStyle name="매_Book2_인월중군소하천_운암동수량최종_06.부대공_06.부대공_09-부대공" xfId="2796"/>
    <cellStyle name="매_Book2_인월중군소하천_운암동수량최종_06.부대공_07-부대공" xfId="2797"/>
    <cellStyle name="매_Book2_인월중군소하천_운암동수량최종_06.부대공_07-부대공_09-부대공" xfId="2798"/>
    <cellStyle name="매_Book2_인월중군소하천_운암동수량최종_09-부대공" xfId="2799"/>
    <cellStyle name="매_Book2_인월중군소하천_운암동수량최종_계단" xfId="2800"/>
    <cellStyle name="매_Book2_인월중군소하천_운암동수량최종_기계공고수량최종" xfId="2801"/>
    <cellStyle name="매_Book2_인월중군소하천_운암동수량최종_기계공고수량최종_02-옹벽공" xfId="2802"/>
    <cellStyle name="매_Book2_인월중군소하천_운암동수량최종_기계공고수량최종_03.옹벽공" xfId="2803"/>
    <cellStyle name="매_Book2_인월중군소하천_운암동수량최종_기계공고수량최종_06.부대공" xfId="2804"/>
    <cellStyle name="매_Book2_인월중군소하천_운암동수량최종_기계공고수량최종_06.부대공_09-부대공" xfId="2805"/>
    <cellStyle name="매_Book2_인월중군소하천_운암동수량최종_기계공고수량최종_07-부대공" xfId="2806"/>
    <cellStyle name="매_Book2_인월중군소하천_운암동수량최종_기계공고수량최종_07-부대공_09-부대공" xfId="2807"/>
    <cellStyle name="매_Book4" xfId="2808"/>
    <cellStyle name="매_Book4_02-옹벽공" xfId="2809"/>
    <cellStyle name="매_Book4_03.옹벽공" xfId="2810"/>
    <cellStyle name="매_Book4_06.부대공" xfId="2811"/>
    <cellStyle name="매_Book4_06.부대공_09-부대공" xfId="2812"/>
    <cellStyle name="매_Book4_07-부대공" xfId="2813"/>
    <cellStyle name="매_Book4_07-부대공_09-부대공" xfId="2814"/>
    <cellStyle name="매_Book4_도로수량양식" xfId="2815"/>
    <cellStyle name="매_Book4_도로수량양식_02-옹벽공" xfId="2816"/>
    <cellStyle name="매_Book4_도로수량양식_03.옹벽공" xfId="2817"/>
    <cellStyle name="매_Book4_도로수량양식_06.부대공" xfId="2818"/>
    <cellStyle name="매_Book4_도로수량양식_06.부대공_09-부대공" xfId="2819"/>
    <cellStyle name="매_Book4_도로수량양식_07-부대공" xfId="2820"/>
    <cellStyle name="매_Book4_도로수량양식_07-부대공_09-부대공" xfId="2821"/>
    <cellStyle name="매_Book4_도로수량양식_운암동수량최종" xfId="2822"/>
    <cellStyle name="매_Book4_도로수량양식_운암동수량최종_06.부대공" xfId="2823"/>
    <cellStyle name="매_Book4_도로수량양식_운암동수량최종_06.부대공_06.부대공" xfId="2824"/>
    <cellStyle name="매_Book4_도로수량양식_운암동수량최종_06.부대공_06.부대공_09-부대공" xfId="2825"/>
    <cellStyle name="매_Book4_도로수량양식_운암동수량최종_06.부대공_07-부대공" xfId="2826"/>
    <cellStyle name="매_Book4_도로수량양식_운암동수량최종_06.부대공_07-부대공_09-부대공" xfId="2827"/>
    <cellStyle name="매_Book4_도로수량양식_운암동수량최종_09-부대공" xfId="2828"/>
    <cellStyle name="매_Book4_도로수량양식_운암동수량최종_계단" xfId="2829"/>
    <cellStyle name="매_Book4_도로수량양식_운암동수량최종_기계공고수량최종" xfId="2830"/>
    <cellStyle name="매_Book4_도로수량양식_운암동수량최종_기계공고수량최종_02-옹벽공" xfId="2831"/>
    <cellStyle name="매_Book4_도로수량양식_운암동수량최종_기계공고수량최종_03.옹벽공" xfId="2832"/>
    <cellStyle name="매_Book4_도로수량양식_운암동수량최종_기계공고수량최종_06.부대공" xfId="2833"/>
    <cellStyle name="매_Book4_도로수량양식_운암동수량최종_기계공고수량최종_06.부대공_09-부대공" xfId="2834"/>
    <cellStyle name="매_Book4_도로수량양식_운암동수량최종_기계공고수량최종_07-부대공" xfId="2835"/>
    <cellStyle name="매_Book4_도로수량양식_운암동수량최종_기계공고수량최종_07-부대공_09-부대공" xfId="2836"/>
    <cellStyle name="매_Book4_수량산출" xfId="2837"/>
    <cellStyle name="매_Book4_수량산출_02-옹벽공" xfId="2838"/>
    <cellStyle name="매_Book4_수량산출_03.옹벽공" xfId="2839"/>
    <cellStyle name="매_Book4_수량산출_06.부대공" xfId="2840"/>
    <cellStyle name="매_Book4_수량산출_06.부대공_09-부대공" xfId="2841"/>
    <cellStyle name="매_Book4_수량산출_07-부대공" xfId="2842"/>
    <cellStyle name="매_Book4_수량산출_07-부대공_09-부대공" xfId="2843"/>
    <cellStyle name="매_Book4_수량산출_운암동수량최종" xfId="2844"/>
    <cellStyle name="매_Book4_수량산출_운암동수량최종_06.부대공" xfId="2845"/>
    <cellStyle name="매_Book4_수량산출_운암동수량최종_06.부대공_06.부대공" xfId="2846"/>
    <cellStyle name="매_Book4_수량산출_운암동수량최종_06.부대공_06.부대공_09-부대공" xfId="2847"/>
    <cellStyle name="매_Book4_수량산출_운암동수량최종_06.부대공_07-부대공" xfId="2848"/>
    <cellStyle name="매_Book4_수량산출_운암동수량최종_06.부대공_07-부대공_09-부대공" xfId="2849"/>
    <cellStyle name="매_Book4_수량산출_운암동수량최종_09-부대공" xfId="2850"/>
    <cellStyle name="매_Book4_수량산출_운암동수량최종_계단" xfId="2851"/>
    <cellStyle name="매_Book4_수량산출_운암동수량최종_기계공고수량최종" xfId="2852"/>
    <cellStyle name="매_Book4_수량산출_운암동수량최종_기계공고수량최종_02-옹벽공" xfId="2853"/>
    <cellStyle name="매_Book4_수량산출_운암동수량최종_기계공고수량최종_03.옹벽공" xfId="2854"/>
    <cellStyle name="매_Book4_수량산출_운암동수량최종_기계공고수량최종_06.부대공" xfId="2855"/>
    <cellStyle name="매_Book4_수량산출_운암동수량최종_기계공고수량최종_06.부대공_09-부대공" xfId="2856"/>
    <cellStyle name="매_Book4_수량산출_운암동수량최종_기계공고수량최종_07-부대공" xfId="2857"/>
    <cellStyle name="매_Book4_수량산출_운암동수량최종_기계공고수량최종_07-부대공_09-부대공" xfId="2858"/>
    <cellStyle name="매_Book4_운암동수량최종" xfId="2859"/>
    <cellStyle name="매_Book4_운암동수량최종_06.부대공" xfId="2860"/>
    <cellStyle name="매_Book4_운암동수량최종_06.부대공_06.부대공" xfId="2861"/>
    <cellStyle name="매_Book4_운암동수량최종_06.부대공_06.부대공_09-부대공" xfId="2862"/>
    <cellStyle name="매_Book4_운암동수량최종_06.부대공_07-부대공" xfId="2863"/>
    <cellStyle name="매_Book4_운암동수량최종_06.부대공_07-부대공_09-부대공" xfId="2864"/>
    <cellStyle name="매_Book4_운암동수량최종_09-부대공" xfId="2865"/>
    <cellStyle name="매_Book4_운암동수량최종_계단" xfId="2866"/>
    <cellStyle name="매_Book4_운암동수량최종_기계공고수량최종" xfId="2867"/>
    <cellStyle name="매_Book4_운암동수량최종_기계공고수량최종_02-옹벽공" xfId="2868"/>
    <cellStyle name="매_Book4_운암동수량최종_기계공고수량최종_03.옹벽공" xfId="2869"/>
    <cellStyle name="매_Book4_운암동수량최종_기계공고수량최종_06.부대공" xfId="2870"/>
    <cellStyle name="매_Book4_운암동수량최종_기계공고수량최종_06.부대공_09-부대공" xfId="2871"/>
    <cellStyle name="매_Book4_운암동수량최종_기계공고수량최종_07-부대공" xfId="2872"/>
    <cellStyle name="매_Book4_운암동수량최종_기계공고수량최종_07-부대공_09-부대공" xfId="2873"/>
    <cellStyle name="매_Book4_인월중군소하천" xfId="2874"/>
    <cellStyle name="매_Book4_인월중군소하천_02-옹벽공" xfId="2875"/>
    <cellStyle name="매_Book4_인월중군소하천_03.옹벽공" xfId="2876"/>
    <cellStyle name="매_Book4_인월중군소하천_06.부대공" xfId="2877"/>
    <cellStyle name="매_Book4_인월중군소하천_06.부대공_09-부대공" xfId="2878"/>
    <cellStyle name="매_Book4_인월중군소하천_07-부대공" xfId="2879"/>
    <cellStyle name="매_Book4_인월중군소하천_07-부대공_09-부대공" xfId="2880"/>
    <cellStyle name="매_Book4_인월중군소하천_운암동수량최종" xfId="2881"/>
    <cellStyle name="매_Book4_인월중군소하천_운암동수량최종_06.부대공" xfId="2882"/>
    <cellStyle name="매_Book4_인월중군소하천_운암동수량최종_06.부대공_06.부대공" xfId="2883"/>
    <cellStyle name="매_Book4_인월중군소하천_운암동수량최종_06.부대공_06.부대공_09-부대공" xfId="2884"/>
    <cellStyle name="매_Book4_인월중군소하천_운암동수량최종_06.부대공_07-부대공" xfId="2885"/>
    <cellStyle name="매_Book4_인월중군소하천_운암동수량최종_06.부대공_07-부대공_09-부대공" xfId="2886"/>
    <cellStyle name="매_Book4_인월중군소하천_운암동수량최종_09-부대공" xfId="2887"/>
    <cellStyle name="매_Book4_인월중군소하천_운암동수량최종_계단" xfId="2888"/>
    <cellStyle name="매_Book4_인월중군소하천_운암동수량최종_기계공고수량최종" xfId="2889"/>
    <cellStyle name="매_Book4_인월중군소하천_운암동수량최종_기계공고수량최종_02-옹벽공" xfId="2890"/>
    <cellStyle name="매_Book4_인월중군소하천_운암동수량최종_기계공고수량최종_03.옹벽공" xfId="2891"/>
    <cellStyle name="매_Book4_인월중군소하천_운암동수량최종_기계공고수량최종_06.부대공" xfId="2892"/>
    <cellStyle name="매_Book4_인월중군소하천_운암동수량최종_기계공고수량최종_06.부대공_09-부대공" xfId="2893"/>
    <cellStyle name="매_Book4_인월중군소하천_운암동수량최종_기계공고수량최종_07-부대공" xfId="2894"/>
    <cellStyle name="매_Book4_인월중군소하천_운암동수량최종_기계공고수량최종_07-부대공_09-부대공" xfId="2895"/>
    <cellStyle name="매_곰소수량-포장산출" xfId="2896"/>
    <cellStyle name="매_다목적운동장" xfId="2897"/>
    <cellStyle name="매_봉덕-선운간수량" xfId="2898"/>
    <cellStyle name="매_수량전체" xfId="2899"/>
    <cellStyle name="매_수량전체_02-옹벽공" xfId="2900"/>
    <cellStyle name="매_수량전체_03.옹벽공" xfId="2901"/>
    <cellStyle name="매_수량전체_06.부대공" xfId="2902"/>
    <cellStyle name="매_수량전체_06.부대공_09-부대공" xfId="2903"/>
    <cellStyle name="매_수량전체_07-부대공" xfId="2904"/>
    <cellStyle name="매_수량전체_07-부대공_09-부대공" xfId="2905"/>
    <cellStyle name="매_수량전체_도로수량양식" xfId="2906"/>
    <cellStyle name="매_수량전체_도로수량양식_02-옹벽공" xfId="2907"/>
    <cellStyle name="매_수량전체_도로수량양식_03.옹벽공" xfId="2908"/>
    <cellStyle name="매_수량전체_도로수량양식_06.부대공" xfId="2909"/>
    <cellStyle name="매_수량전체_도로수량양식_06.부대공_09-부대공" xfId="2910"/>
    <cellStyle name="매_수량전체_도로수량양식_07-부대공" xfId="2911"/>
    <cellStyle name="매_수량전체_도로수량양식_07-부대공_09-부대공" xfId="2912"/>
    <cellStyle name="매_수량전체_도로수량양식_운암동수량최종" xfId="2913"/>
    <cellStyle name="매_수량전체_도로수량양식_운암동수량최종_06.부대공" xfId="2914"/>
    <cellStyle name="매_수량전체_도로수량양식_운암동수량최종_06.부대공_06.부대공" xfId="2915"/>
    <cellStyle name="매_수량전체_도로수량양식_운암동수량최종_06.부대공_06.부대공_09-부대공" xfId="2916"/>
    <cellStyle name="매_수량전체_도로수량양식_운암동수량최종_06.부대공_07-부대공" xfId="2917"/>
    <cellStyle name="매_수량전체_도로수량양식_운암동수량최종_06.부대공_07-부대공_09-부대공" xfId="2918"/>
    <cellStyle name="매_수량전체_도로수량양식_운암동수량최종_09-부대공" xfId="2919"/>
    <cellStyle name="매_수량전체_도로수량양식_운암동수량최종_계단" xfId="2920"/>
    <cellStyle name="매_수량전체_도로수량양식_운암동수량최종_기계공고수량최종" xfId="2921"/>
    <cellStyle name="매_수량전체_도로수량양식_운암동수량최종_기계공고수량최종_02-옹벽공" xfId="2922"/>
    <cellStyle name="매_수량전체_도로수량양식_운암동수량최종_기계공고수량최종_03.옹벽공" xfId="2923"/>
    <cellStyle name="매_수량전체_도로수량양식_운암동수량최종_기계공고수량최종_06.부대공" xfId="2924"/>
    <cellStyle name="매_수량전체_도로수량양식_운암동수량최종_기계공고수량최종_06.부대공_09-부대공" xfId="2925"/>
    <cellStyle name="매_수량전체_도로수량양식_운암동수량최종_기계공고수량최종_07-부대공" xfId="2926"/>
    <cellStyle name="매_수량전체_도로수량양식_운암동수량최종_기계공고수량최종_07-부대공_09-부대공" xfId="2927"/>
    <cellStyle name="매_수량전체_수량산출" xfId="2928"/>
    <cellStyle name="매_수량전체_수량산출_02-옹벽공" xfId="2929"/>
    <cellStyle name="매_수량전체_수량산출_03.옹벽공" xfId="2930"/>
    <cellStyle name="매_수량전체_수량산출_06.부대공" xfId="2931"/>
    <cellStyle name="매_수량전체_수량산출_06.부대공_09-부대공" xfId="2932"/>
    <cellStyle name="매_수량전체_수량산출_07-부대공" xfId="2933"/>
    <cellStyle name="매_수량전체_수량산출_07-부대공_09-부대공" xfId="2934"/>
    <cellStyle name="매_수량전체_수량산출_운암동수량최종" xfId="2935"/>
    <cellStyle name="매_수량전체_수량산출_운암동수량최종_06.부대공" xfId="2936"/>
    <cellStyle name="매_수량전체_수량산출_운암동수량최종_06.부대공_06.부대공" xfId="2937"/>
    <cellStyle name="매_수량전체_수량산출_운암동수량최종_06.부대공_06.부대공_09-부대공" xfId="2938"/>
    <cellStyle name="매_수량전체_수량산출_운암동수량최종_06.부대공_07-부대공" xfId="2939"/>
    <cellStyle name="매_수량전체_수량산출_운암동수량최종_06.부대공_07-부대공_09-부대공" xfId="2940"/>
    <cellStyle name="매_수량전체_수량산출_운암동수량최종_09-부대공" xfId="2941"/>
    <cellStyle name="매_수량전체_수량산출_운암동수량최종_계단" xfId="2942"/>
    <cellStyle name="매_수량전체_수량산출_운암동수량최종_기계공고수량최종" xfId="2943"/>
    <cellStyle name="매_수량전체_수량산출_운암동수량최종_기계공고수량최종_02-옹벽공" xfId="2944"/>
    <cellStyle name="매_수량전체_수량산출_운암동수량최종_기계공고수량최종_03.옹벽공" xfId="2945"/>
    <cellStyle name="매_수량전체_수량산출_운암동수량최종_기계공고수량최종_06.부대공" xfId="2946"/>
    <cellStyle name="매_수량전체_수량산출_운암동수량최종_기계공고수량최종_06.부대공_09-부대공" xfId="2947"/>
    <cellStyle name="매_수량전체_수량산출_운암동수량최종_기계공고수량최종_07-부대공" xfId="2948"/>
    <cellStyle name="매_수량전체_수량산출_운암동수량최종_기계공고수량최종_07-부대공_09-부대공" xfId="2949"/>
    <cellStyle name="매_수량전체_운암동수량최종" xfId="2950"/>
    <cellStyle name="매_수량전체_운암동수량최종_06.부대공" xfId="2951"/>
    <cellStyle name="매_수량전체_운암동수량최종_06.부대공_06.부대공" xfId="2952"/>
    <cellStyle name="매_수량전체_운암동수량최종_06.부대공_06.부대공_09-부대공" xfId="2953"/>
    <cellStyle name="매_수량전체_운암동수량최종_06.부대공_07-부대공" xfId="2954"/>
    <cellStyle name="매_수량전체_운암동수량최종_06.부대공_07-부대공_09-부대공" xfId="2955"/>
    <cellStyle name="매_수량전체_운암동수량최종_09-부대공" xfId="2956"/>
    <cellStyle name="매_수량전체_운암동수량최종_계단" xfId="2957"/>
    <cellStyle name="매_수량전체_운암동수량최종_기계공고수량최종" xfId="2958"/>
    <cellStyle name="매_수량전체_운암동수량최종_기계공고수량최종_02-옹벽공" xfId="2959"/>
    <cellStyle name="매_수량전체_운암동수량최종_기계공고수량최종_03.옹벽공" xfId="2960"/>
    <cellStyle name="매_수량전체_운암동수량최종_기계공고수량최종_06.부대공" xfId="2961"/>
    <cellStyle name="매_수량전체_운암동수량최종_기계공고수량최종_06.부대공_09-부대공" xfId="2962"/>
    <cellStyle name="매_수량전체_운암동수량최종_기계공고수량최종_07-부대공" xfId="2963"/>
    <cellStyle name="매_수량전체_운암동수량최종_기계공고수량최종_07-부대공_09-부대공" xfId="2964"/>
    <cellStyle name="매_수량전체_인월중군소하천" xfId="2965"/>
    <cellStyle name="매_수량전체_인월중군소하천_02-옹벽공" xfId="2966"/>
    <cellStyle name="매_수량전체_인월중군소하천_03.옹벽공" xfId="2967"/>
    <cellStyle name="매_수량전체_인월중군소하천_06.부대공" xfId="2968"/>
    <cellStyle name="매_수량전체_인월중군소하천_06.부대공_09-부대공" xfId="2969"/>
    <cellStyle name="매_수량전체_인월중군소하천_07-부대공" xfId="2970"/>
    <cellStyle name="매_수량전체_인월중군소하천_07-부대공_09-부대공" xfId="2971"/>
    <cellStyle name="매_수량전체_인월중군소하천_운암동수량최종" xfId="2972"/>
    <cellStyle name="매_수량전체_인월중군소하천_운암동수량최종_06.부대공" xfId="2973"/>
    <cellStyle name="매_수량전체_인월중군소하천_운암동수량최종_06.부대공_06.부대공" xfId="2974"/>
    <cellStyle name="매_수량전체_인월중군소하천_운암동수량최종_06.부대공_06.부대공_09-부대공" xfId="2975"/>
    <cellStyle name="매_수량전체_인월중군소하천_운암동수량최종_06.부대공_07-부대공" xfId="2976"/>
    <cellStyle name="매_수량전체_인월중군소하천_운암동수량최종_06.부대공_07-부대공_09-부대공" xfId="2977"/>
    <cellStyle name="매_수량전체_인월중군소하천_운암동수량최종_09-부대공" xfId="2978"/>
    <cellStyle name="매_수량전체_인월중군소하천_운암동수량최종_계단" xfId="2979"/>
    <cellStyle name="매_수량전체_인월중군소하천_운암동수량최종_기계공고수량최종" xfId="2980"/>
    <cellStyle name="매_수량전체_인월중군소하천_운암동수량최종_기계공고수량최종_02-옹벽공" xfId="2981"/>
    <cellStyle name="매_수량전체_인월중군소하천_운암동수량최종_기계공고수량최종_03.옹벽공" xfId="2982"/>
    <cellStyle name="매_수량전체_인월중군소하천_운암동수량최종_기계공고수량최종_06.부대공" xfId="2983"/>
    <cellStyle name="매_수량전체_인월중군소하천_운암동수량최종_기계공고수량최종_06.부대공_09-부대공" xfId="2984"/>
    <cellStyle name="매_수량전체_인월중군소하천_운암동수량최종_기계공고수량최종_07-부대공" xfId="2985"/>
    <cellStyle name="매_수량전체_인월중군소하천_운암동수량최종_기계공고수량최종_07-부대공_09-부대공" xfId="2986"/>
    <cellStyle name="매_작업(수량)" xfId="2987"/>
    <cellStyle name="매_중군소하천(최종)" xfId="2988"/>
    <cellStyle name="묮뎋 [0.00]_PRODUCT DETAIL Q1" xfId="2989"/>
    <cellStyle name="묮뎋_PRODUCT DETAIL Q1" xfId="2990"/>
    <cellStyle name="믅됞 [0.00]_PRODUCT DETAIL Q1" xfId="2991"/>
    <cellStyle name="믅됞_PRODUCT DETAIL Q1" xfId="2992"/>
    <cellStyle name="박상윤" xfId="2993"/>
    <cellStyle name="배분" xfId="2994"/>
    <cellStyle name="백" xfId="2995"/>
    <cellStyle name="백_수량산출서(수정)" xfId="2996"/>
    <cellStyle name="백_수량산출서(수정)_오수공" xfId="2997"/>
    <cellStyle name="백_수량산출서(수정)_오수공_오수공" xfId="2998"/>
    <cellStyle name="백_오수공" xfId="2999"/>
    <cellStyle name="백_오수공_오수공" xfId="3000"/>
    <cellStyle name="백분율 [△1]" xfId="3001"/>
    <cellStyle name="백분율 [△2]" xfId="3002"/>
    <cellStyle name="백분율 [0]" xfId="3003"/>
    <cellStyle name="백분율 [2]" xfId="3004"/>
    <cellStyle name="백분율 2" xfId="3005"/>
    <cellStyle name="백분율［△1］" xfId="3006"/>
    <cellStyle name="백분율［△2］" xfId="3007"/>
    <cellStyle name="뷭?_?긚??_1" xfId="3008"/>
    <cellStyle name="빨강" xfId="3009"/>
    <cellStyle name="선택영역" xfId="3010"/>
    <cellStyle name="선택영역 가운데" xfId="3011"/>
    <cellStyle name="선택영역_토공수량" xfId="3012"/>
    <cellStyle name="선택영역의 가운데" xfId="3013"/>
    <cellStyle name="선택영역의 가운데로" xfId="3014"/>
    <cellStyle name="선택영영" xfId="3015"/>
    <cellStyle name="설계서" xfId="3016"/>
    <cellStyle name="소수점1" xfId="3017"/>
    <cellStyle name="소숫점0" xfId="3018"/>
    <cellStyle name="소숫점3" xfId="3019"/>
    <cellStyle name="수량산출" xfId="3020"/>
    <cellStyle name="숫자" xfId="3021"/>
    <cellStyle name="숫자(R)" xfId="3022"/>
    <cellStyle name="숫자_08-기타공" xfId="3023"/>
    <cellStyle name="숫자1" xfId="3024"/>
    <cellStyle name="숫자3" xfId="3025"/>
    <cellStyle name="숫자3R" xfId="3026"/>
    <cellStyle name="숫자3자리" xfId="3027"/>
    <cellStyle name="쉼표 [0]" xfId="3028" builtinId="6"/>
    <cellStyle name="쉼표 [0] 2" xfId="3029"/>
    <cellStyle name="스타일 1" xfId="3030"/>
    <cellStyle name="안건회계법인" xfId="3031"/>
    <cellStyle name="열어본 하이퍼링크" xfId="3032"/>
    <cellStyle name="왼" xfId="3033"/>
    <cellStyle name="왼쪽2" xfId="3034"/>
    <cellStyle name="왼쪽5" xfId="3035"/>
    <cellStyle name="원" xfId="3036"/>
    <cellStyle name="원_00-방죽보및용수로전체수량" xfId="3037"/>
    <cellStyle name="원_02.깨기집계총합" xfId="3038"/>
    <cellStyle name="원_06-하이목앞수량" xfId="3039"/>
    <cellStyle name="원_06-횡배수관" xfId="3040"/>
    <cellStyle name="원_2.깨기집계총합" xfId="3041"/>
    <cellStyle name="원_2000시행(보완2)" xfId="3042"/>
    <cellStyle name="원_2000시행(보완2)_2000시행(보2) " xfId="3043"/>
    <cellStyle name="원_2000시행(보완2)_2000시행(보3) " xfId="3044"/>
    <cellStyle name="원_2-7호암교부대공" xfId="3045"/>
    <cellStyle name="원_공사비2001-06" xfId="3046"/>
    <cellStyle name="원_금당차우 농로수량" xfId="3047"/>
    <cellStyle name="원_깨기" xfId="3048"/>
    <cellStyle name="원_깨기(광대1)" xfId="3049"/>
    <cellStyle name="원_깨기(광대2)" xfId="3050"/>
    <cellStyle name="원_깨기(광대3)" xfId="3051"/>
    <cellStyle name="원_깨기(원장안)" xfId="3052"/>
    <cellStyle name="원_매내천" xfId="3053"/>
    <cellStyle name="원_매내천_00-방죽보및용수로전체수량" xfId="3054"/>
    <cellStyle name="원_매내천_06-하이목앞수량" xfId="3055"/>
    <cellStyle name="원_매내천_깨기" xfId="3056"/>
    <cellStyle name="원_매내천_깨기(광대1)" xfId="3057"/>
    <cellStyle name="원_매내천_깨기(광대2)" xfId="3058"/>
    <cellStyle name="원_매내천_깨기(광대3)" xfId="3059"/>
    <cellStyle name="원_매내천_깨기(원장안)" xfId="3060"/>
    <cellStyle name="원_매내천_배수공" xfId="3061"/>
    <cellStyle name="원_매내천_수량" xfId="3062"/>
    <cellStyle name="원_매내천_수량산출" xfId="3063"/>
    <cellStyle name="원_매내천_수량산출_1" xfId="3064"/>
    <cellStyle name="원_매내천_수량산출서" xfId="3065"/>
    <cellStyle name="원_매내천_수량산출서1" xfId="3066"/>
    <cellStyle name="원_매내천_지소취입보" xfId="3067"/>
    <cellStyle name="원_매내천_토공(1공구)-최종" xfId="3068"/>
    <cellStyle name="원_매내천_포장공" xfId="3069"/>
    <cellStyle name="원_배수공" xfId="3070"/>
    <cellStyle name="원_배수공_1" xfId="3071"/>
    <cellStyle name="원_복산3구당산수량산출서" xfId="3072"/>
    <cellStyle name="원_상외동제수량" xfId="3073"/>
    <cellStyle name="원_수량" xfId="3074"/>
    <cellStyle name="원_수량산출" xfId="3075"/>
    <cellStyle name="원_수량산출_1" xfId="3076"/>
    <cellStyle name="원_수량산출_2" xfId="3077"/>
    <cellStyle name="원_수량산출서" xfId="3078"/>
    <cellStyle name="원_수량산출서1" xfId="3079"/>
    <cellStyle name="원_정읍2000개보수지급자재" xfId="3080"/>
    <cellStyle name="원_지소취입보" xfId="3081"/>
    <cellStyle name="원_토공(1공구)-최종" xfId="3082"/>
    <cellStyle name="원_포장" xfId="3083"/>
    <cellStyle name="원_포장공" xfId="3084"/>
    <cellStyle name="원_합판거푸집" xfId="3085"/>
    <cellStyle name="일반" xfId="3086"/>
    <cellStyle name="자리수" xfId="3087"/>
    <cellStyle name="자리수0" xfId="3088"/>
    <cellStyle name="ܸ준" xfId="3089"/>
    <cellStyle name="지정되지 않음" xfId="3090"/>
    <cellStyle name="콤" xfId="3091"/>
    <cellStyle name="콤_수량산출서(수정)" xfId="3092"/>
    <cellStyle name="콤_수량산출서(수정)_오수공" xfId="3093"/>
    <cellStyle name="콤_수량산출서(수정)_오수공_오수공" xfId="3094"/>
    <cellStyle name="콤_오수공" xfId="3095"/>
    <cellStyle name="콤_오수공_오수공" xfId="3096"/>
    <cellStyle name="콤마 [" xfId="3097"/>
    <cellStyle name="콤마 [#]" xfId="3098"/>
    <cellStyle name="콤마 []" xfId="3099"/>
    <cellStyle name="콤마 [0.00]" xfId="3100"/>
    <cellStyle name="콤마 [0]" xfId="3101"/>
    <cellStyle name="콤마 [000]" xfId="3102"/>
    <cellStyle name="콤마 [1]" xfId="3103"/>
    <cellStyle name="콤마 [2]" xfId="3104"/>
    <cellStyle name="콤마 [금액]" xfId="3105"/>
    <cellStyle name="콤마 [소수]" xfId="3106"/>
    <cellStyle name="콤마 [수량]" xfId="3107"/>
    <cellStyle name="콤마(1)" xfId="3108"/>
    <cellStyle name="콤마_  종  합  " xfId="3109"/>
    <cellStyle name="통" xfId="3110"/>
    <cellStyle name="통_수량산출서(수정)" xfId="3111"/>
    <cellStyle name="통_수량산출서(수정)_오수공" xfId="3112"/>
    <cellStyle name="통_수량산출서(수정)_오수공_오수공" xfId="3113"/>
    <cellStyle name="통_오수공" xfId="3114"/>
    <cellStyle name="통_오수공_오수공" xfId="3115"/>
    <cellStyle name="통화 [" xfId="3116"/>
    <cellStyle name="통화 [0]" xfId="3117" builtinId="7"/>
    <cellStyle name="퍼센트" xfId="3118"/>
    <cellStyle name="표" xfId="3119"/>
    <cellStyle name="표(가는선,가운데,중앙)" xfId="3120"/>
    <cellStyle name="표(가는선,왼쪽,중앙)" xfId="3121"/>
    <cellStyle name="표(세로쓰기)" xfId="3122"/>
    <cellStyle name="표_수량산출서(수정)" xfId="3123"/>
    <cellStyle name="표_수량산출서(수정)_오수공" xfId="3124"/>
    <cellStyle name="표_수량산출서(수정)_오수공_오수공" xfId="3125"/>
    <cellStyle name="표_오수공" xfId="3126"/>
    <cellStyle name="표_오수공_오수공" xfId="3127"/>
    <cellStyle name="표준" xfId="0" builtinId="0"/>
    <cellStyle name="표준 2" xfId="3128"/>
    <cellStyle name="표준 3" xfId="3129"/>
    <cellStyle name="표준 4" xfId="3130"/>
    <cellStyle name="표준 5" xfId="3131"/>
    <cellStyle name="標準_Akia(F）-8" xfId="3132"/>
    <cellStyle name="표준_신기편입조서2" xfId="3133"/>
    <cellStyle name="표준1" xfId="3134"/>
    <cellStyle name="표준2" xfId="3135"/>
    <cellStyle name="합산" xfId="3136"/>
    <cellStyle name="화폐기호" xfId="3137"/>
    <cellStyle name="화폐기호0" xfId="31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781050"/>
          <a:ext cx="1762125" cy="1009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14</xdr:row>
      <xdr:rowOff>0</xdr:rowOff>
    </xdr:from>
    <xdr:to>
      <xdr:col>1</xdr:col>
      <xdr:colOff>895350</xdr:colOff>
      <xdr:row>16</xdr:row>
      <xdr:rowOff>0</xdr:rowOff>
    </xdr:to>
    <xdr:sp macro="" textlink="">
      <xdr:nvSpPr>
        <xdr:cNvPr id="3" name="Line 15"/>
        <xdr:cNvSpPr>
          <a:spLocks noChangeShapeType="1"/>
        </xdr:cNvSpPr>
      </xdr:nvSpPr>
      <xdr:spPr bwMode="auto">
        <a:xfrm>
          <a:off x="0" y="6572250"/>
          <a:ext cx="1771650" cy="1009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781050"/>
          <a:ext cx="1762125" cy="1009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14</xdr:row>
      <xdr:rowOff>0</xdr:rowOff>
    </xdr:from>
    <xdr:to>
      <xdr:col>1</xdr:col>
      <xdr:colOff>895350</xdr:colOff>
      <xdr:row>16</xdr:row>
      <xdr:rowOff>0</xdr:rowOff>
    </xdr:to>
    <xdr:sp macro="" textlink="">
      <xdr:nvSpPr>
        <xdr:cNvPr id="3" name="Line 15"/>
        <xdr:cNvSpPr>
          <a:spLocks noChangeShapeType="1"/>
        </xdr:cNvSpPr>
      </xdr:nvSpPr>
      <xdr:spPr bwMode="auto">
        <a:xfrm>
          <a:off x="0" y="6572250"/>
          <a:ext cx="1771650" cy="1009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868;1\&#47196;&#52972;%20&#46356;&#49828;&#53356;%20(d)\work\2002&#54980;&#48152;&#44592;\007-&#54952;&#51648;2&#46041;&#50500;&#54028;&#53944;&#49888;&#49444;&#44277;&#49324;\&#49688;&#47049;&#49328;&#52636;&#49436;\&#54868;&#49328;&#51648;&#44396;\&#50641;&#49472;&#47928;&#49436;\&#44221;&#44228;&#51340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화산경계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464"/>
  <sheetViews>
    <sheetView tabSelected="1" view="pageBreakPreview" zoomScale="115" zoomScaleNormal="70" zoomScaleSheetLayoutView="115" workbookViewId="0">
      <pane ySplit="3" topLeftCell="A85" activePane="bottomLeft" state="frozen"/>
      <selection activeCell="H29" sqref="H29:N29"/>
      <selection pane="bottomLeft" activeCell="K190" sqref="K190"/>
    </sheetView>
  </sheetViews>
  <sheetFormatPr defaultColWidth="6.21875" defaultRowHeight="11.25"/>
  <cols>
    <col min="1" max="1" width="4.109375" style="4" bestFit="1" customWidth="1"/>
    <col min="2" max="2" width="4" style="1" bestFit="1" customWidth="1"/>
    <col min="3" max="3" width="4" style="6" bestFit="1" customWidth="1"/>
    <col min="4" max="4" width="4.77734375" style="1" customWidth="1"/>
    <col min="5" max="5" width="7" style="16" customWidth="1"/>
    <col min="6" max="6" width="4" style="4" bestFit="1" customWidth="1"/>
    <col min="7" max="8" width="7.77734375" style="10" customWidth="1"/>
    <col min="9" max="9" width="5.77734375" style="4" hidden="1" customWidth="1"/>
    <col min="10" max="10" width="10.77734375" style="65" customWidth="1"/>
    <col min="11" max="11" width="28.77734375" style="9" customWidth="1"/>
    <col min="12" max="12" width="7.77734375" style="1" customWidth="1"/>
    <col min="13" max="13" width="9.77734375" style="5" customWidth="1"/>
    <col min="14" max="14" width="4.33203125" style="4" customWidth="1"/>
    <col min="15" max="16" width="6.21875" style="1" hidden="1" customWidth="1"/>
    <col min="17" max="17" width="9" style="1" hidden="1" customWidth="1"/>
    <col min="18" max="18" width="6.33203125" style="1" hidden="1" customWidth="1"/>
    <col min="19" max="19" width="10" style="1" hidden="1" customWidth="1"/>
    <col min="20" max="20" width="12.5546875" style="1" hidden="1" customWidth="1"/>
    <col min="21" max="16384" width="6.21875" style="1"/>
  </cols>
  <sheetData>
    <row r="1" spans="1:20" ht="30" customHeight="1">
      <c r="A1" s="176" t="s">
        <v>8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8"/>
      <c r="R1" s="1" t="s">
        <v>168</v>
      </c>
      <c r="S1" s="1" t="s">
        <v>169</v>
      </c>
      <c r="T1" s="1" t="s">
        <v>170</v>
      </c>
    </row>
    <row r="2" spans="1:20" s="4" customFormat="1" ht="21.95" customHeight="1">
      <c r="A2" s="179" t="s">
        <v>2</v>
      </c>
      <c r="B2" s="180"/>
      <c r="C2" s="180"/>
      <c r="D2" s="180"/>
      <c r="E2" s="180"/>
      <c r="F2" s="180" t="s">
        <v>10</v>
      </c>
      <c r="G2" s="11" t="s">
        <v>9</v>
      </c>
      <c r="H2" s="12" t="s">
        <v>0</v>
      </c>
      <c r="I2" s="182" t="s">
        <v>11</v>
      </c>
      <c r="J2" s="180" t="s">
        <v>12</v>
      </c>
      <c r="K2" s="180"/>
      <c r="L2" s="181" t="s">
        <v>159</v>
      </c>
      <c r="M2" s="181"/>
      <c r="N2" s="174" t="s">
        <v>161</v>
      </c>
      <c r="O2" s="4" t="s">
        <v>13</v>
      </c>
      <c r="P2" s="4" t="s">
        <v>14</v>
      </c>
    </row>
    <row r="3" spans="1:20" s="4" customFormat="1" ht="21.95" customHeight="1">
      <c r="A3" s="68" t="s">
        <v>15</v>
      </c>
      <c r="B3" s="139" t="s">
        <v>19</v>
      </c>
      <c r="C3" s="139" t="s">
        <v>564</v>
      </c>
      <c r="D3" s="139" t="s">
        <v>565</v>
      </c>
      <c r="E3" s="69" t="s">
        <v>16</v>
      </c>
      <c r="F3" s="184"/>
      <c r="G3" s="70" t="s">
        <v>7</v>
      </c>
      <c r="H3" s="71" t="s">
        <v>7</v>
      </c>
      <c r="I3" s="183"/>
      <c r="J3" s="72" t="s">
        <v>3</v>
      </c>
      <c r="K3" s="73" t="s">
        <v>17</v>
      </c>
      <c r="L3" s="139" t="s">
        <v>3</v>
      </c>
      <c r="M3" s="73" t="s">
        <v>160</v>
      </c>
      <c r="N3" s="175"/>
    </row>
    <row r="4" spans="1:20" ht="21.95" customHeight="1">
      <c r="A4" s="157">
        <v>1</v>
      </c>
      <c r="B4" s="158" t="s">
        <v>99</v>
      </c>
      <c r="C4" s="158" t="s">
        <v>100</v>
      </c>
      <c r="D4" s="21" t="s">
        <v>101</v>
      </c>
      <c r="E4" s="100" t="s">
        <v>294</v>
      </c>
      <c r="F4" s="108" t="s">
        <v>102</v>
      </c>
      <c r="G4" s="27">
        <v>877</v>
      </c>
      <c r="H4" s="150">
        <v>41</v>
      </c>
      <c r="I4" s="158"/>
      <c r="J4" s="62" t="s">
        <v>566</v>
      </c>
      <c r="K4" s="117" t="s">
        <v>649</v>
      </c>
      <c r="L4" s="22"/>
      <c r="M4" s="52"/>
      <c r="N4" s="156"/>
      <c r="O4" s="1">
        <f t="shared" ref="O4:O67" si="0">COUNTIF(E4,E:E)</f>
        <v>1</v>
      </c>
      <c r="P4" s="1" t="str">
        <f t="shared" ref="P4:P20" si="1">IF(J4="국유지", "국유지", "사유지")</f>
        <v>사유지</v>
      </c>
      <c r="Q4" s="1" t="str">
        <f t="shared" ref="Q4:Q20" si="2">P4&amp;F4</f>
        <v>사유지답</v>
      </c>
      <c r="R4" s="116">
        <v>4900</v>
      </c>
      <c r="S4" s="116">
        <f t="shared" ref="S4:S67" si="3">IF(R4="-","-",H4*R4)</f>
        <v>200900</v>
      </c>
      <c r="T4" s="116">
        <f t="shared" ref="T4:T67" si="4">IF(R4="-","-",S4*3)</f>
        <v>602700</v>
      </c>
    </row>
    <row r="5" spans="1:20" ht="21.95" customHeight="1">
      <c r="A5" s="19">
        <v>2</v>
      </c>
      <c r="B5" s="3" t="s">
        <v>99</v>
      </c>
      <c r="C5" s="3" t="s">
        <v>100</v>
      </c>
      <c r="D5" s="15" t="s">
        <v>101</v>
      </c>
      <c r="E5" s="102" t="s">
        <v>295</v>
      </c>
      <c r="F5" s="110" t="s">
        <v>105</v>
      </c>
      <c r="G5" s="28">
        <v>258</v>
      </c>
      <c r="H5" s="151">
        <v>157</v>
      </c>
      <c r="I5" s="3"/>
      <c r="J5" s="61" t="s">
        <v>567</v>
      </c>
      <c r="K5" s="119" t="s">
        <v>650</v>
      </c>
      <c r="L5" s="18"/>
      <c r="M5" s="49"/>
      <c r="N5" s="50"/>
      <c r="O5" s="1">
        <f t="shared" si="0"/>
        <v>1</v>
      </c>
      <c r="P5" s="1" t="str">
        <f t="shared" si="1"/>
        <v>사유지</v>
      </c>
      <c r="Q5" s="1" t="str">
        <f t="shared" si="2"/>
        <v>사유지천</v>
      </c>
      <c r="R5" s="116">
        <v>3150</v>
      </c>
      <c r="S5" s="116">
        <f t="shared" si="3"/>
        <v>494550</v>
      </c>
      <c r="T5" s="116">
        <f t="shared" si="4"/>
        <v>1483650</v>
      </c>
    </row>
    <row r="6" spans="1:20" ht="21.95" customHeight="1">
      <c r="A6" s="19">
        <v>3</v>
      </c>
      <c r="B6" s="3" t="s">
        <v>99</v>
      </c>
      <c r="C6" s="3" t="s">
        <v>100</v>
      </c>
      <c r="D6" s="15" t="s">
        <v>101</v>
      </c>
      <c r="E6" s="102" t="s">
        <v>296</v>
      </c>
      <c r="F6" s="110" t="s">
        <v>102</v>
      </c>
      <c r="G6" s="28">
        <v>1986</v>
      </c>
      <c r="H6" s="151">
        <v>325</v>
      </c>
      <c r="I6" s="3"/>
      <c r="J6" s="61" t="s">
        <v>568</v>
      </c>
      <c r="K6" s="119" t="s">
        <v>650</v>
      </c>
      <c r="L6" s="18"/>
      <c r="M6" s="49"/>
      <c r="N6" s="50"/>
      <c r="O6" s="1">
        <f t="shared" si="0"/>
        <v>1</v>
      </c>
      <c r="P6" s="1" t="str">
        <f t="shared" si="1"/>
        <v>사유지</v>
      </c>
      <c r="Q6" s="1" t="str">
        <f t="shared" si="2"/>
        <v>사유지답</v>
      </c>
      <c r="R6" s="116">
        <v>4800</v>
      </c>
      <c r="S6" s="116">
        <f t="shared" si="3"/>
        <v>1560000</v>
      </c>
      <c r="T6" s="116">
        <f t="shared" si="4"/>
        <v>4680000</v>
      </c>
    </row>
    <row r="7" spans="1:20" ht="21.95" customHeight="1">
      <c r="A7" s="19">
        <v>4</v>
      </c>
      <c r="B7" s="3" t="s">
        <v>99</v>
      </c>
      <c r="C7" s="3" t="s">
        <v>100</v>
      </c>
      <c r="D7" s="15" t="s">
        <v>101</v>
      </c>
      <c r="E7" s="102">
        <v>110</v>
      </c>
      <c r="F7" s="110" t="s">
        <v>108</v>
      </c>
      <c r="G7" s="28">
        <v>1967</v>
      </c>
      <c r="H7" s="151">
        <v>381.8</v>
      </c>
      <c r="I7" s="3"/>
      <c r="J7" s="61" t="s">
        <v>162</v>
      </c>
      <c r="K7" s="119" t="s">
        <v>71</v>
      </c>
      <c r="L7" s="18"/>
      <c r="M7" s="49"/>
      <c r="N7" s="50"/>
      <c r="O7" s="1">
        <f t="shared" si="0"/>
        <v>1</v>
      </c>
      <c r="P7" s="1" t="str">
        <f t="shared" si="1"/>
        <v>국유지</v>
      </c>
      <c r="Q7" s="1" t="str">
        <f t="shared" si="2"/>
        <v>국유지구</v>
      </c>
      <c r="R7" s="116" t="s">
        <v>288</v>
      </c>
      <c r="S7" s="116" t="str">
        <f t="shared" si="3"/>
        <v>-</v>
      </c>
      <c r="T7" s="116" t="str">
        <f t="shared" si="4"/>
        <v>-</v>
      </c>
    </row>
    <row r="8" spans="1:20" ht="21.95" customHeight="1">
      <c r="A8" s="19">
        <v>5</v>
      </c>
      <c r="B8" s="3" t="s">
        <v>99</v>
      </c>
      <c r="C8" s="3" t="s">
        <v>100</v>
      </c>
      <c r="D8" s="15" t="s">
        <v>101</v>
      </c>
      <c r="E8" s="102" t="s">
        <v>298</v>
      </c>
      <c r="F8" s="110" t="s">
        <v>102</v>
      </c>
      <c r="G8" s="28">
        <v>912</v>
      </c>
      <c r="H8" s="151">
        <v>195</v>
      </c>
      <c r="I8" s="3"/>
      <c r="J8" s="61" t="s">
        <v>569</v>
      </c>
      <c r="K8" s="121" t="s">
        <v>650</v>
      </c>
      <c r="L8" s="18"/>
      <c r="M8" s="49"/>
      <c r="N8" s="50"/>
      <c r="O8" s="1">
        <f t="shared" si="0"/>
        <v>1</v>
      </c>
      <c r="P8" s="1" t="str">
        <f t="shared" si="1"/>
        <v>사유지</v>
      </c>
      <c r="Q8" s="1" t="str">
        <f t="shared" si="2"/>
        <v>사유지답</v>
      </c>
      <c r="R8" s="116">
        <v>4800</v>
      </c>
      <c r="S8" s="116">
        <f t="shared" si="3"/>
        <v>936000</v>
      </c>
      <c r="T8" s="116">
        <f t="shared" si="4"/>
        <v>2808000</v>
      </c>
    </row>
    <row r="9" spans="1:20" ht="21.95" customHeight="1">
      <c r="A9" s="19">
        <v>6</v>
      </c>
      <c r="B9" s="3" t="s">
        <v>99</v>
      </c>
      <c r="C9" s="3" t="s">
        <v>100</v>
      </c>
      <c r="D9" s="15" t="s">
        <v>101</v>
      </c>
      <c r="E9" s="102" t="s">
        <v>299</v>
      </c>
      <c r="F9" s="110" t="s">
        <v>105</v>
      </c>
      <c r="G9" s="28">
        <v>631</v>
      </c>
      <c r="H9" s="151">
        <v>631</v>
      </c>
      <c r="I9" s="3"/>
      <c r="J9" s="61" t="s">
        <v>570</v>
      </c>
      <c r="K9" s="119" t="s">
        <v>650</v>
      </c>
      <c r="L9" s="18"/>
      <c r="M9" s="49"/>
      <c r="N9" s="50"/>
      <c r="O9" s="1">
        <f t="shared" si="0"/>
        <v>1</v>
      </c>
      <c r="P9" s="1" t="str">
        <f t="shared" si="1"/>
        <v>사유지</v>
      </c>
      <c r="Q9" s="1" t="str">
        <f t="shared" si="2"/>
        <v>사유지천</v>
      </c>
      <c r="R9" s="116">
        <v>3150</v>
      </c>
      <c r="S9" s="116">
        <f t="shared" si="3"/>
        <v>1987650</v>
      </c>
      <c r="T9" s="116">
        <f t="shared" si="4"/>
        <v>5962950</v>
      </c>
    </row>
    <row r="10" spans="1:20" ht="21.95" customHeight="1">
      <c r="A10" s="19">
        <v>7</v>
      </c>
      <c r="B10" s="3" t="s">
        <v>99</v>
      </c>
      <c r="C10" s="3" t="s">
        <v>100</v>
      </c>
      <c r="D10" s="15" t="s">
        <v>101</v>
      </c>
      <c r="E10" s="102" t="s">
        <v>300</v>
      </c>
      <c r="F10" s="110" t="s">
        <v>102</v>
      </c>
      <c r="G10" s="28">
        <v>1155</v>
      </c>
      <c r="H10" s="151">
        <v>192.1</v>
      </c>
      <c r="I10" s="3"/>
      <c r="J10" s="61" t="s">
        <v>569</v>
      </c>
      <c r="K10" s="121" t="s">
        <v>650</v>
      </c>
      <c r="L10" s="18"/>
      <c r="M10" s="49"/>
      <c r="N10" s="50"/>
      <c r="O10" s="1">
        <f t="shared" si="0"/>
        <v>1</v>
      </c>
      <c r="P10" s="1" t="str">
        <f t="shared" si="1"/>
        <v>사유지</v>
      </c>
      <c r="Q10" s="1" t="str">
        <f t="shared" si="2"/>
        <v>사유지답</v>
      </c>
      <c r="R10" s="116">
        <v>4800</v>
      </c>
      <c r="S10" s="116">
        <f t="shared" si="3"/>
        <v>922080</v>
      </c>
      <c r="T10" s="116">
        <f t="shared" si="4"/>
        <v>2766240</v>
      </c>
    </row>
    <row r="11" spans="1:20" ht="21.95" customHeight="1">
      <c r="A11" s="19">
        <v>8</v>
      </c>
      <c r="B11" s="3" t="s">
        <v>99</v>
      </c>
      <c r="C11" s="3" t="s">
        <v>100</v>
      </c>
      <c r="D11" s="15" t="s">
        <v>101</v>
      </c>
      <c r="E11" s="102" t="s">
        <v>301</v>
      </c>
      <c r="F11" s="110" t="s">
        <v>102</v>
      </c>
      <c r="G11" s="28">
        <v>2587</v>
      </c>
      <c r="H11" s="151">
        <v>247.4</v>
      </c>
      <c r="I11" s="3"/>
      <c r="J11" s="61" t="s">
        <v>571</v>
      </c>
      <c r="K11" s="119" t="s">
        <v>650</v>
      </c>
      <c r="L11" s="18"/>
      <c r="M11" s="49"/>
      <c r="N11" s="50"/>
      <c r="O11" s="1">
        <f t="shared" si="0"/>
        <v>1</v>
      </c>
      <c r="P11" s="1" t="str">
        <f t="shared" si="1"/>
        <v>사유지</v>
      </c>
      <c r="Q11" s="1" t="str">
        <f t="shared" si="2"/>
        <v>사유지답</v>
      </c>
      <c r="R11" s="116">
        <v>4800</v>
      </c>
      <c r="S11" s="116">
        <f t="shared" si="3"/>
        <v>1187520</v>
      </c>
      <c r="T11" s="116">
        <f t="shared" si="4"/>
        <v>3562560</v>
      </c>
    </row>
    <row r="12" spans="1:20" ht="21.95" customHeight="1">
      <c r="A12" s="19">
        <v>9</v>
      </c>
      <c r="B12" s="3" t="s">
        <v>99</v>
      </c>
      <c r="C12" s="3" t="s">
        <v>100</v>
      </c>
      <c r="D12" s="15" t="s">
        <v>101</v>
      </c>
      <c r="E12" s="102" t="s">
        <v>302</v>
      </c>
      <c r="F12" s="110" t="s">
        <v>102</v>
      </c>
      <c r="G12" s="28">
        <v>905</v>
      </c>
      <c r="H12" s="151">
        <v>38</v>
      </c>
      <c r="I12" s="3"/>
      <c r="J12" s="61" t="s">
        <v>572</v>
      </c>
      <c r="K12" s="119" t="s">
        <v>650</v>
      </c>
      <c r="L12" s="18"/>
      <c r="M12" s="49"/>
      <c r="N12" s="50"/>
      <c r="O12" s="1">
        <f t="shared" si="0"/>
        <v>1</v>
      </c>
      <c r="P12" s="1" t="str">
        <f t="shared" si="1"/>
        <v>사유지</v>
      </c>
      <c r="Q12" s="1" t="str">
        <f t="shared" si="2"/>
        <v>사유지답</v>
      </c>
      <c r="R12" s="116">
        <v>4800</v>
      </c>
      <c r="S12" s="116">
        <f t="shared" si="3"/>
        <v>182400</v>
      </c>
      <c r="T12" s="116">
        <f t="shared" si="4"/>
        <v>547200</v>
      </c>
    </row>
    <row r="13" spans="1:20" ht="21.95" customHeight="1">
      <c r="A13" s="19">
        <v>10</v>
      </c>
      <c r="B13" s="3" t="s">
        <v>99</v>
      </c>
      <c r="C13" s="3" t="s">
        <v>100</v>
      </c>
      <c r="D13" s="15" t="s">
        <v>101</v>
      </c>
      <c r="E13" s="102" t="s">
        <v>303</v>
      </c>
      <c r="F13" s="110" t="s">
        <v>102</v>
      </c>
      <c r="G13" s="28">
        <v>1990</v>
      </c>
      <c r="H13" s="151">
        <v>9.5</v>
      </c>
      <c r="I13" s="3"/>
      <c r="J13" s="61" t="s">
        <v>573</v>
      </c>
      <c r="K13" s="119" t="s">
        <v>650</v>
      </c>
      <c r="L13" s="18"/>
      <c r="M13" s="49"/>
      <c r="N13" s="50"/>
      <c r="O13" s="1">
        <f t="shared" si="0"/>
        <v>1</v>
      </c>
      <c r="P13" s="1" t="str">
        <f t="shared" si="1"/>
        <v>사유지</v>
      </c>
      <c r="Q13" s="1" t="str">
        <f t="shared" si="2"/>
        <v>사유지답</v>
      </c>
      <c r="R13" s="116">
        <v>4800</v>
      </c>
      <c r="S13" s="116">
        <f t="shared" si="3"/>
        <v>45600</v>
      </c>
      <c r="T13" s="116">
        <f t="shared" si="4"/>
        <v>136800</v>
      </c>
    </row>
    <row r="14" spans="1:20" ht="21.95" customHeight="1">
      <c r="A14" s="19">
        <v>11</v>
      </c>
      <c r="B14" s="3" t="s">
        <v>99</v>
      </c>
      <c r="C14" s="3" t="s">
        <v>100</v>
      </c>
      <c r="D14" s="15" t="s">
        <v>101</v>
      </c>
      <c r="E14" s="102" t="s">
        <v>304</v>
      </c>
      <c r="F14" s="110" t="s">
        <v>102</v>
      </c>
      <c r="G14" s="28">
        <v>1274</v>
      </c>
      <c r="H14" s="151">
        <v>649.5</v>
      </c>
      <c r="I14" s="3"/>
      <c r="J14" s="61" t="s">
        <v>574</v>
      </c>
      <c r="K14" s="119" t="s">
        <v>650</v>
      </c>
      <c r="L14" s="18"/>
      <c r="M14" s="49"/>
      <c r="N14" s="50"/>
      <c r="O14" s="1">
        <f t="shared" si="0"/>
        <v>1</v>
      </c>
      <c r="P14" s="1" t="str">
        <f t="shared" si="1"/>
        <v>사유지</v>
      </c>
      <c r="Q14" s="1" t="str">
        <f t="shared" si="2"/>
        <v>사유지답</v>
      </c>
      <c r="R14" s="116">
        <v>4650</v>
      </c>
      <c r="S14" s="116">
        <f t="shared" si="3"/>
        <v>3020175</v>
      </c>
      <c r="T14" s="116">
        <f t="shared" si="4"/>
        <v>9060525</v>
      </c>
    </row>
    <row r="15" spans="1:20" ht="21.95" customHeight="1">
      <c r="A15" s="19">
        <v>12</v>
      </c>
      <c r="B15" s="3" t="s">
        <v>99</v>
      </c>
      <c r="C15" s="3" t="s">
        <v>100</v>
      </c>
      <c r="D15" s="15" t="s">
        <v>101</v>
      </c>
      <c r="E15" s="102" t="s">
        <v>305</v>
      </c>
      <c r="F15" s="110" t="s">
        <v>105</v>
      </c>
      <c r="G15" s="28">
        <v>13048</v>
      </c>
      <c r="H15" s="151">
        <v>13048</v>
      </c>
      <c r="I15" s="3"/>
      <c r="J15" s="61" t="s">
        <v>162</v>
      </c>
      <c r="K15" s="119" t="s">
        <v>163</v>
      </c>
      <c r="L15" s="18"/>
      <c r="M15" s="49"/>
      <c r="N15" s="50"/>
      <c r="O15" s="1">
        <f t="shared" si="0"/>
        <v>1</v>
      </c>
      <c r="P15" s="1" t="str">
        <f t="shared" si="1"/>
        <v>국유지</v>
      </c>
      <c r="Q15" s="1" t="str">
        <f t="shared" si="2"/>
        <v>국유지천</v>
      </c>
      <c r="R15" s="116" t="s">
        <v>288</v>
      </c>
      <c r="S15" s="116" t="str">
        <f t="shared" si="3"/>
        <v>-</v>
      </c>
      <c r="T15" s="116" t="str">
        <f t="shared" si="4"/>
        <v>-</v>
      </c>
    </row>
    <row r="16" spans="1:20" ht="21.95" customHeight="1">
      <c r="A16" s="19">
        <v>13</v>
      </c>
      <c r="B16" s="3" t="s">
        <v>99</v>
      </c>
      <c r="C16" s="3" t="s">
        <v>100</v>
      </c>
      <c r="D16" s="15" t="s">
        <v>101</v>
      </c>
      <c r="E16" s="102" t="s">
        <v>306</v>
      </c>
      <c r="F16" s="110" t="s">
        <v>105</v>
      </c>
      <c r="G16" s="28">
        <v>1304</v>
      </c>
      <c r="H16" s="151">
        <v>1304</v>
      </c>
      <c r="I16" s="3"/>
      <c r="J16" s="61" t="s">
        <v>575</v>
      </c>
      <c r="K16" s="123" t="s">
        <v>651</v>
      </c>
      <c r="L16" s="18"/>
      <c r="M16" s="49"/>
      <c r="N16" s="50"/>
      <c r="O16" s="1">
        <f t="shared" si="0"/>
        <v>1</v>
      </c>
      <c r="P16" s="1" t="str">
        <f t="shared" si="1"/>
        <v>사유지</v>
      </c>
      <c r="Q16" s="1" t="str">
        <f t="shared" si="2"/>
        <v>사유지천</v>
      </c>
      <c r="R16" s="116">
        <v>3150</v>
      </c>
      <c r="S16" s="116">
        <f t="shared" si="3"/>
        <v>4107600</v>
      </c>
      <c r="T16" s="116">
        <f t="shared" si="4"/>
        <v>12322800</v>
      </c>
    </row>
    <row r="17" spans="1:20" ht="21.95" customHeight="1">
      <c r="A17" s="19">
        <v>14</v>
      </c>
      <c r="B17" s="3" t="s">
        <v>99</v>
      </c>
      <c r="C17" s="3" t="s">
        <v>100</v>
      </c>
      <c r="D17" s="15" t="s">
        <v>101</v>
      </c>
      <c r="E17" s="102" t="s">
        <v>307</v>
      </c>
      <c r="F17" s="110" t="s">
        <v>102</v>
      </c>
      <c r="G17" s="28">
        <v>2285</v>
      </c>
      <c r="H17" s="151">
        <v>536.1</v>
      </c>
      <c r="I17" s="3"/>
      <c r="J17" s="61" t="s">
        <v>576</v>
      </c>
      <c r="K17" s="119" t="s">
        <v>650</v>
      </c>
      <c r="L17" s="18"/>
      <c r="M17" s="49"/>
      <c r="N17" s="50"/>
      <c r="O17" s="1">
        <f t="shared" si="0"/>
        <v>1</v>
      </c>
      <c r="P17" s="1" t="str">
        <f t="shared" si="1"/>
        <v>사유지</v>
      </c>
      <c r="Q17" s="1" t="str">
        <f t="shared" si="2"/>
        <v>사유지답</v>
      </c>
      <c r="R17" s="116">
        <v>4650</v>
      </c>
      <c r="S17" s="116">
        <f t="shared" si="3"/>
        <v>2492865</v>
      </c>
      <c r="T17" s="116">
        <f t="shared" si="4"/>
        <v>7478595</v>
      </c>
    </row>
    <row r="18" spans="1:20" ht="21.95" customHeight="1">
      <c r="A18" s="19">
        <v>15</v>
      </c>
      <c r="B18" s="3" t="s">
        <v>99</v>
      </c>
      <c r="C18" s="3" t="s">
        <v>100</v>
      </c>
      <c r="D18" s="15" t="s">
        <v>101</v>
      </c>
      <c r="E18" s="102" t="s">
        <v>308</v>
      </c>
      <c r="F18" s="110" t="s">
        <v>108</v>
      </c>
      <c r="G18" s="28">
        <v>403</v>
      </c>
      <c r="H18" s="151">
        <v>395</v>
      </c>
      <c r="I18" s="3"/>
      <c r="J18" s="61" t="s">
        <v>162</v>
      </c>
      <c r="K18" s="119" t="s">
        <v>71</v>
      </c>
      <c r="L18" s="18"/>
      <c r="M18" s="49"/>
      <c r="N18" s="50"/>
      <c r="O18" s="1">
        <f t="shared" si="0"/>
        <v>1</v>
      </c>
      <c r="P18" s="1" t="str">
        <f t="shared" si="1"/>
        <v>국유지</v>
      </c>
      <c r="Q18" s="1" t="str">
        <f t="shared" si="2"/>
        <v>국유지구</v>
      </c>
      <c r="R18" s="116" t="s">
        <v>288</v>
      </c>
      <c r="S18" s="116" t="str">
        <f t="shared" si="3"/>
        <v>-</v>
      </c>
      <c r="T18" s="116" t="str">
        <f t="shared" si="4"/>
        <v>-</v>
      </c>
    </row>
    <row r="19" spans="1:20" ht="21.95" customHeight="1">
      <c r="A19" s="19">
        <v>16</v>
      </c>
      <c r="B19" s="3" t="s">
        <v>99</v>
      </c>
      <c r="C19" s="3" t="s">
        <v>100</v>
      </c>
      <c r="D19" s="15" t="s">
        <v>101</v>
      </c>
      <c r="E19" s="102" t="s">
        <v>309</v>
      </c>
      <c r="F19" s="110" t="s">
        <v>102</v>
      </c>
      <c r="G19" s="28">
        <v>453</v>
      </c>
      <c r="H19" s="151">
        <v>453</v>
      </c>
      <c r="I19" s="3"/>
      <c r="J19" s="61" t="s">
        <v>577</v>
      </c>
      <c r="K19" s="119" t="s">
        <v>650</v>
      </c>
      <c r="L19" s="18"/>
      <c r="M19" s="49"/>
      <c r="N19" s="50"/>
      <c r="O19" s="1">
        <f t="shared" si="0"/>
        <v>1</v>
      </c>
      <c r="P19" s="1" t="str">
        <f t="shared" si="1"/>
        <v>사유지</v>
      </c>
      <c r="Q19" s="1" t="str">
        <f t="shared" si="2"/>
        <v>사유지답</v>
      </c>
      <c r="R19" s="116">
        <v>990</v>
      </c>
      <c r="S19" s="116">
        <f t="shared" si="3"/>
        <v>448470</v>
      </c>
      <c r="T19" s="116">
        <f t="shared" si="4"/>
        <v>1345410</v>
      </c>
    </row>
    <row r="20" spans="1:20" ht="21.95" customHeight="1">
      <c r="A20" s="19">
        <v>17</v>
      </c>
      <c r="B20" s="3" t="s">
        <v>99</v>
      </c>
      <c r="C20" s="3" t="s">
        <v>100</v>
      </c>
      <c r="D20" s="15" t="s">
        <v>101</v>
      </c>
      <c r="E20" s="102" t="s">
        <v>310</v>
      </c>
      <c r="F20" s="110" t="s">
        <v>102</v>
      </c>
      <c r="G20" s="28">
        <v>1418</v>
      </c>
      <c r="H20" s="151">
        <v>301</v>
      </c>
      <c r="I20" s="3"/>
      <c r="J20" s="61" t="s">
        <v>576</v>
      </c>
      <c r="K20" s="119" t="s">
        <v>650</v>
      </c>
      <c r="L20" s="18"/>
      <c r="M20" s="49"/>
      <c r="N20" s="50"/>
      <c r="O20" s="1">
        <f t="shared" si="0"/>
        <v>1</v>
      </c>
      <c r="P20" s="1" t="str">
        <f t="shared" si="1"/>
        <v>사유지</v>
      </c>
      <c r="Q20" s="1" t="str">
        <f t="shared" si="2"/>
        <v>사유지답</v>
      </c>
      <c r="R20" s="116">
        <v>4650</v>
      </c>
      <c r="S20" s="116">
        <f t="shared" si="3"/>
        <v>1399650</v>
      </c>
      <c r="T20" s="116">
        <f t="shared" si="4"/>
        <v>4198950</v>
      </c>
    </row>
    <row r="21" spans="1:20" ht="21.95" customHeight="1">
      <c r="A21" s="13">
        <v>18</v>
      </c>
      <c r="B21" s="2" t="s">
        <v>99</v>
      </c>
      <c r="C21" s="2" t="s">
        <v>100</v>
      </c>
      <c r="D21" s="14" t="s">
        <v>101</v>
      </c>
      <c r="E21" s="105" t="s">
        <v>311</v>
      </c>
      <c r="F21" s="113" t="s">
        <v>102</v>
      </c>
      <c r="G21" s="20">
        <v>3056</v>
      </c>
      <c r="H21" s="152">
        <v>459</v>
      </c>
      <c r="I21" s="2"/>
      <c r="J21" s="59" t="s">
        <v>578</v>
      </c>
      <c r="K21" s="124" t="s">
        <v>652</v>
      </c>
      <c r="L21" s="23"/>
      <c r="M21" s="51"/>
      <c r="N21" s="48"/>
      <c r="O21" s="1">
        <f t="shared" si="0"/>
        <v>1</v>
      </c>
      <c r="P21" s="1" t="str">
        <f t="shared" ref="P21:P66" si="5">IF(J21="국유지", "국유지", "사유지")</f>
        <v>사유지</v>
      </c>
      <c r="Q21" s="1" t="str">
        <f t="shared" ref="Q21:Q66" si="6">P21&amp;F21</f>
        <v>사유지답</v>
      </c>
      <c r="R21" s="116">
        <v>4650</v>
      </c>
      <c r="S21" s="116">
        <f t="shared" si="3"/>
        <v>2134350</v>
      </c>
      <c r="T21" s="116">
        <f t="shared" si="4"/>
        <v>6403050</v>
      </c>
    </row>
    <row r="22" spans="1:20" ht="21.95" customHeight="1">
      <c r="A22" s="157">
        <v>19</v>
      </c>
      <c r="B22" s="158" t="s">
        <v>99</v>
      </c>
      <c r="C22" s="158" t="s">
        <v>100</v>
      </c>
      <c r="D22" s="21" t="s">
        <v>101</v>
      </c>
      <c r="E22" s="100" t="s">
        <v>312</v>
      </c>
      <c r="F22" s="108" t="s">
        <v>102</v>
      </c>
      <c r="G22" s="27">
        <v>2000</v>
      </c>
      <c r="H22" s="150">
        <v>115</v>
      </c>
      <c r="I22" s="158"/>
      <c r="J22" s="62" t="s">
        <v>577</v>
      </c>
      <c r="K22" s="117" t="s">
        <v>650</v>
      </c>
      <c r="L22" s="22"/>
      <c r="M22" s="52"/>
      <c r="N22" s="156"/>
      <c r="O22" s="1">
        <f t="shared" si="0"/>
        <v>1</v>
      </c>
      <c r="P22" s="1" t="str">
        <f t="shared" si="5"/>
        <v>사유지</v>
      </c>
      <c r="Q22" s="1" t="str">
        <f t="shared" si="6"/>
        <v>사유지답</v>
      </c>
      <c r="R22" s="116">
        <v>4650</v>
      </c>
      <c r="S22" s="116">
        <f t="shared" si="3"/>
        <v>534750</v>
      </c>
      <c r="T22" s="116">
        <f t="shared" si="4"/>
        <v>1604250</v>
      </c>
    </row>
    <row r="23" spans="1:20" ht="21.95" customHeight="1">
      <c r="A23" s="19">
        <v>20</v>
      </c>
      <c r="B23" s="3" t="s">
        <v>99</v>
      </c>
      <c r="C23" s="3" t="s">
        <v>100</v>
      </c>
      <c r="D23" s="15" t="s">
        <v>101</v>
      </c>
      <c r="E23" s="102" t="s">
        <v>313</v>
      </c>
      <c r="F23" s="110" t="s">
        <v>102</v>
      </c>
      <c r="G23" s="28">
        <v>1000</v>
      </c>
      <c r="H23" s="151">
        <v>29</v>
      </c>
      <c r="I23" s="3"/>
      <c r="J23" s="61" t="s">
        <v>579</v>
      </c>
      <c r="K23" s="125" t="s">
        <v>653</v>
      </c>
      <c r="L23" s="18"/>
      <c r="M23" s="49"/>
      <c r="N23" s="50"/>
      <c r="O23" s="1">
        <f t="shared" si="0"/>
        <v>1</v>
      </c>
      <c r="P23" s="1" t="str">
        <f t="shared" si="5"/>
        <v>사유지</v>
      </c>
      <c r="Q23" s="1" t="str">
        <f t="shared" si="6"/>
        <v>사유지답</v>
      </c>
      <c r="R23" s="116">
        <v>4650</v>
      </c>
      <c r="S23" s="116">
        <f t="shared" si="3"/>
        <v>134850</v>
      </c>
      <c r="T23" s="116">
        <f t="shared" si="4"/>
        <v>404550</v>
      </c>
    </row>
    <row r="24" spans="1:20" ht="21.95" customHeight="1">
      <c r="A24" s="54">
        <v>21</v>
      </c>
      <c r="B24" s="15" t="s">
        <v>99</v>
      </c>
      <c r="C24" s="15" t="s">
        <v>100</v>
      </c>
      <c r="D24" s="15" t="s">
        <v>101</v>
      </c>
      <c r="E24" s="106" t="s">
        <v>314</v>
      </c>
      <c r="F24" s="114" t="s">
        <v>128</v>
      </c>
      <c r="G24" s="55">
        <v>176</v>
      </c>
      <c r="H24" s="153">
        <v>176</v>
      </c>
      <c r="I24" s="15"/>
      <c r="J24" s="61" t="s">
        <v>162</v>
      </c>
      <c r="K24" s="121" t="s">
        <v>71</v>
      </c>
      <c r="L24" s="35"/>
      <c r="M24" s="57"/>
      <c r="N24" s="58"/>
      <c r="O24" s="1">
        <f t="shared" si="0"/>
        <v>1</v>
      </c>
      <c r="P24" s="1" t="str">
        <f t="shared" si="5"/>
        <v>국유지</v>
      </c>
      <c r="Q24" s="1" t="str">
        <f t="shared" si="6"/>
        <v>국유지도</v>
      </c>
      <c r="R24" s="116" t="s">
        <v>288</v>
      </c>
      <c r="S24" s="116" t="str">
        <f t="shared" si="3"/>
        <v>-</v>
      </c>
      <c r="T24" s="116" t="str">
        <f t="shared" si="4"/>
        <v>-</v>
      </c>
    </row>
    <row r="25" spans="1:20" ht="21.95" customHeight="1">
      <c r="A25" s="54">
        <v>22</v>
      </c>
      <c r="B25" s="15" t="s">
        <v>99</v>
      </c>
      <c r="C25" s="15" t="s">
        <v>100</v>
      </c>
      <c r="D25" s="15" t="s">
        <v>101</v>
      </c>
      <c r="E25" s="106" t="s">
        <v>315</v>
      </c>
      <c r="F25" s="114" t="s">
        <v>102</v>
      </c>
      <c r="G25" s="55">
        <v>1100</v>
      </c>
      <c r="H25" s="153">
        <v>1100</v>
      </c>
      <c r="I25" s="15"/>
      <c r="J25" s="61" t="s">
        <v>577</v>
      </c>
      <c r="K25" s="121" t="s">
        <v>650</v>
      </c>
      <c r="L25" s="35"/>
      <c r="M25" s="57"/>
      <c r="N25" s="58"/>
      <c r="O25" s="1">
        <f t="shared" si="0"/>
        <v>1</v>
      </c>
      <c r="P25" s="1" t="str">
        <f t="shared" si="5"/>
        <v>사유지</v>
      </c>
      <c r="Q25" s="1" t="str">
        <f t="shared" si="6"/>
        <v>사유지답</v>
      </c>
      <c r="R25" s="116">
        <v>4650</v>
      </c>
      <c r="S25" s="116">
        <f t="shared" si="3"/>
        <v>5115000</v>
      </c>
      <c r="T25" s="116">
        <f t="shared" si="4"/>
        <v>15345000</v>
      </c>
    </row>
    <row r="26" spans="1:20" ht="21.95" customHeight="1">
      <c r="A26" s="54">
        <v>23</v>
      </c>
      <c r="B26" s="15" t="s">
        <v>99</v>
      </c>
      <c r="C26" s="15" t="s">
        <v>100</v>
      </c>
      <c r="D26" s="15" t="s">
        <v>101</v>
      </c>
      <c r="E26" s="106" t="s">
        <v>316</v>
      </c>
      <c r="F26" s="114" t="s">
        <v>102</v>
      </c>
      <c r="G26" s="55">
        <v>253</v>
      </c>
      <c r="H26" s="153">
        <v>253</v>
      </c>
      <c r="I26" s="15"/>
      <c r="J26" s="61" t="s">
        <v>577</v>
      </c>
      <c r="K26" s="121" t="s">
        <v>650</v>
      </c>
      <c r="L26" s="35"/>
      <c r="M26" s="57"/>
      <c r="N26" s="58"/>
      <c r="O26" s="1">
        <f t="shared" si="0"/>
        <v>1</v>
      </c>
      <c r="P26" s="1" t="str">
        <f t="shared" si="5"/>
        <v>사유지</v>
      </c>
      <c r="Q26" s="1" t="str">
        <f t="shared" si="6"/>
        <v>사유지답</v>
      </c>
      <c r="R26" s="116">
        <v>990</v>
      </c>
      <c r="S26" s="116">
        <f t="shared" si="3"/>
        <v>250470</v>
      </c>
      <c r="T26" s="116">
        <f t="shared" si="4"/>
        <v>751410</v>
      </c>
    </row>
    <row r="27" spans="1:20" ht="21.95" customHeight="1">
      <c r="A27" s="19">
        <v>24</v>
      </c>
      <c r="B27" s="3" t="s">
        <v>99</v>
      </c>
      <c r="C27" s="3" t="s">
        <v>100</v>
      </c>
      <c r="D27" s="15" t="s">
        <v>101</v>
      </c>
      <c r="E27" s="102" t="s">
        <v>317</v>
      </c>
      <c r="F27" s="110" t="s">
        <v>108</v>
      </c>
      <c r="G27" s="28">
        <v>7161</v>
      </c>
      <c r="H27" s="151">
        <v>786</v>
      </c>
      <c r="I27" s="3"/>
      <c r="J27" s="61" t="s">
        <v>162</v>
      </c>
      <c r="K27" s="119" t="s">
        <v>71</v>
      </c>
      <c r="L27" s="18"/>
      <c r="M27" s="49"/>
      <c r="N27" s="50"/>
      <c r="O27" s="1">
        <f t="shared" si="0"/>
        <v>1</v>
      </c>
      <c r="P27" s="1" t="str">
        <f t="shared" si="5"/>
        <v>국유지</v>
      </c>
      <c r="Q27" s="1" t="str">
        <f t="shared" si="6"/>
        <v>국유지구</v>
      </c>
      <c r="R27" s="116" t="s">
        <v>288</v>
      </c>
      <c r="S27" s="116" t="str">
        <f t="shared" si="3"/>
        <v>-</v>
      </c>
      <c r="T27" s="116" t="str">
        <f t="shared" si="4"/>
        <v>-</v>
      </c>
    </row>
    <row r="28" spans="1:20" ht="21.95" customHeight="1">
      <c r="A28" s="19">
        <v>25</v>
      </c>
      <c r="B28" s="3" t="s">
        <v>99</v>
      </c>
      <c r="C28" s="3" t="s">
        <v>100</v>
      </c>
      <c r="D28" s="15" t="s">
        <v>101</v>
      </c>
      <c r="E28" s="102" t="s">
        <v>318</v>
      </c>
      <c r="F28" s="110" t="s">
        <v>128</v>
      </c>
      <c r="G28" s="28">
        <v>29</v>
      </c>
      <c r="H28" s="151">
        <v>29</v>
      </c>
      <c r="I28" s="3"/>
      <c r="J28" s="61" t="s">
        <v>162</v>
      </c>
      <c r="K28" s="119" t="s">
        <v>163</v>
      </c>
      <c r="L28" s="18"/>
      <c r="M28" s="49"/>
      <c r="N28" s="50"/>
      <c r="O28" s="1">
        <f t="shared" si="0"/>
        <v>1</v>
      </c>
      <c r="P28" s="1" t="str">
        <f t="shared" si="5"/>
        <v>국유지</v>
      </c>
      <c r="Q28" s="1" t="str">
        <f t="shared" si="6"/>
        <v>국유지도</v>
      </c>
      <c r="R28" s="116" t="s">
        <v>288</v>
      </c>
      <c r="S28" s="116" t="str">
        <f t="shared" si="3"/>
        <v>-</v>
      </c>
      <c r="T28" s="116" t="str">
        <f t="shared" si="4"/>
        <v>-</v>
      </c>
    </row>
    <row r="29" spans="1:20" ht="21.95" customHeight="1">
      <c r="A29" s="19">
        <v>26</v>
      </c>
      <c r="B29" s="3" t="s">
        <v>99</v>
      </c>
      <c r="C29" s="3" t="s">
        <v>100</v>
      </c>
      <c r="D29" s="15" t="s">
        <v>101</v>
      </c>
      <c r="E29" s="102" t="s">
        <v>319</v>
      </c>
      <c r="F29" s="110" t="s">
        <v>102</v>
      </c>
      <c r="G29" s="28">
        <v>1474</v>
      </c>
      <c r="H29" s="151">
        <v>864</v>
      </c>
      <c r="I29" s="3"/>
      <c r="J29" s="61" t="s">
        <v>581</v>
      </c>
      <c r="K29" s="126" t="s">
        <v>650</v>
      </c>
      <c r="L29" s="18"/>
      <c r="M29" s="49"/>
      <c r="N29" s="50"/>
      <c r="O29" s="1">
        <f t="shared" si="0"/>
        <v>1</v>
      </c>
      <c r="P29" s="1" t="str">
        <f t="shared" si="5"/>
        <v>사유지</v>
      </c>
      <c r="Q29" s="1" t="str">
        <f t="shared" si="6"/>
        <v>사유지답</v>
      </c>
      <c r="R29" s="116">
        <v>4800</v>
      </c>
      <c r="S29" s="116">
        <f t="shared" si="3"/>
        <v>4147200</v>
      </c>
      <c r="T29" s="116">
        <f t="shared" si="4"/>
        <v>12441600</v>
      </c>
    </row>
    <row r="30" spans="1:20" ht="21.95" customHeight="1">
      <c r="A30" s="19">
        <v>27</v>
      </c>
      <c r="B30" s="3" t="s">
        <v>99</v>
      </c>
      <c r="C30" s="3" t="s">
        <v>100</v>
      </c>
      <c r="D30" s="15" t="s">
        <v>101</v>
      </c>
      <c r="E30" s="102" t="s">
        <v>320</v>
      </c>
      <c r="F30" s="110" t="s">
        <v>102</v>
      </c>
      <c r="G30" s="28">
        <v>1111</v>
      </c>
      <c r="H30" s="151">
        <v>516</v>
      </c>
      <c r="I30" s="3"/>
      <c r="J30" s="61" t="s">
        <v>580</v>
      </c>
      <c r="K30" s="126" t="s">
        <v>650</v>
      </c>
      <c r="L30" s="18"/>
      <c r="M30" s="49"/>
      <c r="N30" s="50"/>
      <c r="O30" s="1">
        <f t="shared" si="0"/>
        <v>1</v>
      </c>
      <c r="P30" s="1" t="str">
        <f t="shared" si="5"/>
        <v>사유지</v>
      </c>
      <c r="Q30" s="1" t="str">
        <f t="shared" si="6"/>
        <v>사유지답</v>
      </c>
      <c r="R30" s="116">
        <v>4800</v>
      </c>
      <c r="S30" s="116">
        <f t="shared" si="3"/>
        <v>2476800</v>
      </c>
      <c r="T30" s="116">
        <f t="shared" si="4"/>
        <v>7430400</v>
      </c>
    </row>
    <row r="31" spans="1:20" ht="21.95" customHeight="1">
      <c r="A31" s="19">
        <v>28</v>
      </c>
      <c r="B31" s="3" t="s">
        <v>99</v>
      </c>
      <c r="C31" s="3" t="s">
        <v>100</v>
      </c>
      <c r="D31" s="15" t="s">
        <v>101</v>
      </c>
      <c r="E31" s="107" t="s">
        <v>321</v>
      </c>
      <c r="F31" s="110" t="s">
        <v>102</v>
      </c>
      <c r="G31" s="28">
        <v>1846</v>
      </c>
      <c r="H31" s="151">
        <v>163</v>
      </c>
      <c r="I31" s="3"/>
      <c r="J31" s="61" t="s">
        <v>582</v>
      </c>
      <c r="K31" s="125" t="s">
        <v>654</v>
      </c>
      <c r="L31" s="18"/>
      <c r="M31" s="49"/>
      <c r="N31" s="50"/>
      <c r="O31" s="1">
        <f t="shared" si="0"/>
        <v>1</v>
      </c>
      <c r="P31" s="1" t="str">
        <f t="shared" si="5"/>
        <v>사유지</v>
      </c>
      <c r="Q31" s="1" t="str">
        <f t="shared" si="6"/>
        <v>사유지답</v>
      </c>
      <c r="R31" s="116">
        <v>4800</v>
      </c>
      <c r="S31" s="116">
        <f t="shared" si="3"/>
        <v>782400</v>
      </c>
      <c r="T31" s="116">
        <f t="shared" si="4"/>
        <v>2347200</v>
      </c>
    </row>
    <row r="32" spans="1:20" ht="21.95" customHeight="1">
      <c r="A32" s="19">
        <v>29</v>
      </c>
      <c r="B32" s="3" t="s">
        <v>99</v>
      </c>
      <c r="C32" s="3" t="s">
        <v>100</v>
      </c>
      <c r="D32" s="15" t="s">
        <v>101</v>
      </c>
      <c r="E32" s="102" t="s">
        <v>322</v>
      </c>
      <c r="F32" s="110" t="s">
        <v>108</v>
      </c>
      <c r="G32" s="28">
        <v>1904</v>
      </c>
      <c r="H32" s="151">
        <v>286</v>
      </c>
      <c r="I32" s="3"/>
      <c r="J32" s="61" t="s">
        <v>162</v>
      </c>
      <c r="K32" s="119" t="s">
        <v>71</v>
      </c>
      <c r="L32" s="18"/>
      <c r="M32" s="49"/>
      <c r="N32" s="50"/>
      <c r="O32" s="1">
        <f t="shared" si="0"/>
        <v>1</v>
      </c>
      <c r="P32" s="1" t="str">
        <f t="shared" si="5"/>
        <v>국유지</v>
      </c>
      <c r="Q32" s="1" t="str">
        <f t="shared" si="6"/>
        <v>국유지구</v>
      </c>
      <c r="R32" s="116" t="s">
        <v>288</v>
      </c>
      <c r="S32" s="116" t="str">
        <f t="shared" si="3"/>
        <v>-</v>
      </c>
      <c r="T32" s="116" t="str">
        <f t="shared" si="4"/>
        <v>-</v>
      </c>
    </row>
    <row r="33" spans="1:20" ht="21.95" customHeight="1">
      <c r="A33" s="19">
        <v>30</v>
      </c>
      <c r="B33" s="3" t="s">
        <v>99</v>
      </c>
      <c r="C33" s="3" t="s">
        <v>100</v>
      </c>
      <c r="D33" s="15" t="s">
        <v>101</v>
      </c>
      <c r="E33" s="102" t="s">
        <v>323</v>
      </c>
      <c r="F33" s="110" t="s">
        <v>133</v>
      </c>
      <c r="G33" s="28">
        <v>2788</v>
      </c>
      <c r="H33" s="151">
        <v>468</v>
      </c>
      <c r="I33" s="3"/>
      <c r="J33" s="61" t="s">
        <v>162</v>
      </c>
      <c r="K33" s="119" t="s">
        <v>71</v>
      </c>
      <c r="L33" s="18"/>
      <c r="M33" s="49"/>
      <c r="N33" s="50"/>
      <c r="O33" s="1">
        <f t="shared" si="0"/>
        <v>1</v>
      </c>
      <c r="P33" s="1" t="str">
        <f t="shared" si="5"/>
        <v>국유지</v>
      </c>
      <c r="Q33" s="1" t="str">
        <f t="shared" si="6"/>
        <v>국유지제</v>
      </c>
      <c r="R33" s="116" t="s">
        <v>288</v>
      </c>
      <c r="S33" s="116" t="str">
        <f t="shared" si="3"/>
        <v>-</v>
      </c>
      <c r="T33" s="116" t="str">
        <f t="shared" si="4"/>
        <v>-</v>
      </c>
    </row>
    <row r="34" spans="1:20" ht="21.95" customHeight="1">
      <c r="A34" s="19">
        <v>31</v>
      </c>
      <c r="B34" s="3" t="s">
        <v>99</v>
      </c>
      <c r="C34" s="3" t="s">
        <v>100</v>
      </c>
      <c r="D34" s="15" t="s">
        <v>101</v>
      </c>
      <c r="E34" s="102" t="s">
        <v>324</v>
      </c>
      <c r="F34" s="110" t="s">
        <v>105</v>
      </c>
      <c r="G34" s="28">
        <v>7332</v>
      </c>
      <c r="H34" s="151">
        <v>1099</v>
      </c>
      <c r="I34" s="3"/>
      <c r="J34" s="61" t="s">
        <v>162</v>
      </c>
      <c r="K34" s="119" t="s">
        <v>71</v>
      </c>
      <c r="L34" s="18"/>
      <c r="M34" s="49"/>
      <c r="N34" s="50"/>
      <c r="O34" s="1">
        <f t="shared" si="0"/>
        <v>1</v>
      </c>
      <c r="P34" s="1" t="str">
        <f t="shared" si="5"/>
        <v>국유지</v>
      </c>
      <c r="Q34" s="1" t="str">
        <f t="shared" si="6"/>
        <v>국유지천</v>
      </c>
      <c r="R34" s="116" t="s">
        <v>288</v>
      </c>
      <c r="S34" s="116" t="str">
        <f t="shared" si="3"/>
        <v>-</v>
      </c>
      <c r="T34" s="116" t="str">
        <f t="shared" si="4"/>
        <v>-</v>
      </c>
    </row>
    <row r="35" spans="1:20" ht="21.95" customHeight="1">
      <c r="A35" s="19">
        <v>32</v>
      </c>
      <c r="B35" s="3" t="s">
        <v>99</v>
      </c>
      <c r="C35" s="3" t="s">
        <v>100</v>
      </c>
      <c r="D35" s="15" t="s">
        <v>101</v>
      </c>
      <c r="E35" s="102" t="s">
        <v>325</v>
      </c>
      <c r="F35" s="110" t="s">
        <v>105</v>
      </c>
      <c r="G35" s="28">
        <v>1458</v>
      </c>
      <c r="H35" s="151">
        <v>608</v>
      </c>
      <c r="I35" s="3"/>
      <c r="J35" s="61" t="s">
        <v>583</v>
      </c>
      <c r="K35" s="119" t="s">
        <v>650</v>
      </c>
      <c r="L35" s="18"/>
      <c r="M35" s="49"/>
      <c r="N35" s="50"/>
      <c r="O35" s="1">
        <f t="shared" si="0"/>
        <v>1</v>
      </c>
      <c r="P35" s="1" t="str">
        <f t="shared" si="5"/>
        <v>사유지</v>
      </c>
      <c r="Q35" s="1" t="str">
        <f t="shared" si="6"/>
        <v>사유지천</v>
      </c>
      <c r="R35" s="116">
        <v>3150</v>
      </c>
      <c r="S35" s="116">
        <f t="shared" si="3"/>
        <v>1915200</v>
      </c>
      <c r="T35" s="116">
        <f t="shared" si="4"/>
        <v>5745600</v>
      </c>
    </row>
    <row r="36" spans="1:20" ht="21.95" customHeight="1">
      <c r="A36" s="19">
        <v>33</v>
      </c>
      <c r="B36" s="3" t="s">
        <v>99</v>
      </c>
      <c r="C36" s="3" t="s">
        <v>100</v>
      </c>
      <c r="D36" s="15" t="s">
        <v>101</v>
      </c>
      <c r="E36" s="102" t="s">
        <v>326</v>
      </c>
      <c r="F36" s="110" t="s">
        <v>105</v>
      </c>
      <c r="G36" s="28">
        <v>1024.5</v>
      </c>
      <c r="H36" s="151">
        <v>220</v>
      </c>
      <c r="I36" s="3"/>
      <c r="J36" s="61" t="s">
        <v>162</v>
      </c>
      <c r="K36" s="119" t="s">
        <v>163</v>
      </c>
      <c r="L36" s="18"/>
      <c r="M36" s="49"/>
      <c r="N36" s="50"/>
      <c r="O36" s="1">
        <f t="shared" si="0"/>
        <v>1</v>
      </c>
      <c r="P36" s="1" t="str">
        <f t="shared" si="5"/>
        <v>국유지</v>
      </c>
      <c r="Q36" s="1" t="str">
        <f t="shared" si="6"/>
        <v>국유지천</v>
      </c>
      <c r="R36" s="116" t="s">
        <v>288</v>
      </c>
      <c r="S36" s="116" t="str">
        <f t="shared" si="3"/>
        <v>-</v>
      </c>
      <c r="T36" s="116" t="str">
        <f t="shared" si="4"/>
        <v>-</v>
      </c>
    </row>
    <row r="37" spans="1:20" ht="21.95" customHeight="1">
      <c r="A37" s="19">
        <v>34</v>
      </c>
      <c r="B37" s="3" t="s">
        <v>99</v>
      </c>
      <c r="C37" s="3" t="s">
        <v>100</v>
      </c>
      <c r="D37" s="15" t="s">
        <v>101</v>
      </c>
      <c r="E37" s="102" t="s">
        <v>327</v>
      </c>
      <c r="F37" s="110" t="s">
        <v>128</v>
      </c>
      <c r="G37" s="28">
        <v>2871.2</v>
      </c>
      <c r="H37" s="151">
        <v>275</v>
      </c>
      <c r="I37" s="3"/>
      <c r="J37" s="61" t="s">
        <v>162</v>
      </c>
      <c r="K37" s="119" t="s">
        <v>71</v>
      </c>
      <c r="L37" s="18"/>
      <c r="M37" s="49"/>
      <c r="N37" s="50"/>
      <c r="O37" s="1">
        <f t="shared" si="0"/>
        <v>1</v>
      </c>
      <c r="P37" s="1" t="str">
        <f t="shared" si="5"/>
        <v>국유지</v>
      </c>
      <c r="Q37" s="1" t="str">
        <f t="shared" si="6"/>
        <v>국유지도</v>
      </c>
      <c r="R37" s="116" t="s">
        <v>288</v>
      </c>
      <c r="S37" s="116" t="str">
        <f t="shared" si="3"/>
        <v>-</v>
      </c>
      <c r="T37" s="116" t="str">
        <f t="shared" si="4"/>
        <v>-</v>
      </c>
    </row>
    <row r="38" spans="1:20" ht="21.95" customHeight="1">
      <c r="A38" s="19">
        <v>35</v>
      </c>
      <c r="B38" s="3" t="s">
        <v>99</v>
      </c>
      <c r="C38" s="3" t="s">
        <v>100</v>
      </c>
      <c r="D38" s="15" t="s">
        <v>101</v>
      </c>
      <c r="E38" s="102" t="s">
        <v>328</v>
      </c>
      <c r="F38" s="110" t="s">
        <v>108</v>
      </c>
      <c r="G38" s="28">
        <v>1095.2</v>
      </c>
      <c r="H38" s="151">
        <v>78</v>
      </c>
      <c r="I38" s="3"/>
      <c r="J38" s="61" t="s">
        <v>162</v>
      </c>
      <c r="K38" s="119" t="s">
        <v>71</v>
      </c>
      <c r="L38" s="18"/>
      <c r="M38" s="49"/>
      <c r="N38" s="50"/>
      <c r="O38" s="1">
        <f t="shared" si="0"/>
        <v>1</v>
      </c>
      <c r="P38" s="1" t="str">
        <f t="shared" si="5"/>
        <v>국유지</v>
      </c>
      <c r="Q38" s="1" t="str">
        <f t="shared" si="6"/>
        <v>국유지구</v>
      </c>
      <c r="R38" s="116" t="s">
        <v>288</v>
      </c>
      <c r="S38" s="116" t="str">
        <f t="shared" si="3"/>
        <v>-</v>
      </c>
      <c r="T38" s="116" t="str">
        <f t="shared" si="4"/>
        <v>-</v>
      </c>
    </row>
    <row r="39" spans="1:20" ht="21.95" customHeight="1">
      <c r="A39" s="13">
        <v>36</v>
      </c>
      <c r="B39" s="2" t="s">
        <v>99</v>
      </c>
      <c r="C39" s="2" t="s">
        <v>100</v>
      </c>
      <c r="D39" s="14" t="s">
        <v>101</v>
      </c>
      <c r="E39" s="105" t="s">
        <v>329</v>
      </c>
      <c r="F39" s="113" t="s">
        <v>102</v>
      </c>
      <c r="G39" s="20">
        <v>1034.5999999999999</v>
      </c>
      <c r="H39" s="152">
        <v>408</v>
      </c>
      <c r="I39" s="2"/>
      <c r="J39" s="59" t="s">
        <v>576</v>
      </c>
      <c r="K39" s="127" t="s">
        <v>655</v>
      </c>
      <c r="L39" s="23"/>
      <c r="M39" s="51"/>
      <c r="N39" s="48"/>
      <c r="O39" s="1">
        <f t="shared" si="0"/>
        <v>1</v>
      </c>
      <c r="P39" s="1" t="str">
        <f t="shared" si="5"/>
        <v>사유지</v>
      </c>
      <c r="Q39" s="1" t="str">
        <f t="shared" si="6"/>
        <v>사유지답</v>
      </c>
      <c r="R39" s="116">
        <v>4040</v>
      </c>
      <c r="S39" s="116">
        <f t="shared" si="3"/>
        <v>1648320</v>
      </c>
      <c r="T39" s="116">
        <f t="shared" si="4"/>
        <v>4944960</v>
      </c>
    </row>
    <row r="40" spans="1:20" ht="21.95" customHeight="1">
      <c r="A40" s="157">
        <v>37</v>
      </c>
      <c r="B40" s="158" t="s">
        <v>99</v>
      </c>
      <c r="C40" s="158" t="s">
        <v>100</v>
      </c>
      <c r="D40" s="21" t="s">
        <v>101</v>
      </c>
      <c r="E40" s="100" t="s">
        <v>330</v>
      </c>
      <c r="F40" s="108" t="s">
        <v>108</v>
      </c>
      <c r="G40" s="27">
        <v>3773.5</v>
      </c>
      <c r="H40" s="150">
        <v>427</v>
      </c>
      <c r="I40" s="158"/>
      <c r="J40" s="62" t="s">
        <v>162</v>
      </c>
      <c r="K40" s="117" t="s">
        <v>71</v>
      </c>
      <c r="L40" s="22"/>
      <c r="M40" s="52"/>
      <c r="N40" s="156"/>
      <c r="O40" s="1">
        <f t="shared" si="0"/>
        <v>1</v>
      </c>
      <c r="P40" s="1" t="str">
        <f t="shared" si="5"/>
        <v>국유지</v>
      </c>
      <c r="Q40" s="1" t="str">
        <f t="shared" si="6"/>
        <v>국유지구</v>
      </c>
      <c r="R40" s="116" t="s">
        <v>288</v>
      </c>
      <c r="S40" s="116" t="str">
        <f t="shared" si="3"/>
        <v>-</v>
      </c>
      <c r="T40" s="116" t="str">
        <f t="shared" si="4"/>
        <v>-</v>
      </c>
    </row>
    <row r="41" spans="1:20" ht="21.95" customHeight="1">
      <c r="A41" s="19">
        <v>38</v>
      </c>
      <c r="B41" s="3" t="s">
        <v>99</v>
      </c>
      <c r="C41" s="3" t="s">
        <v>100</v>
      </c>
      <c r="D41" s="15" t="s">
        <v>101</v>
      </c>
      <c r="E41" s="102" t="s">
        <v>331</v>
      </c>
      <c r="F41" s="110" t="s">
        <v>128</v>
      </c>
      <c r="G41" s="28">
        <v>426.9</v>
      </c>
      <c r="H41" s="151">
        <v>274</v>
      </c>
      <c r="I41" s="3"/>
      <c r="J41" s="61" t="s">
        <v>162</v>
      </c>
      <c r="K41" s="119" t="s">
        <v>71</v>
      </c>
      <c r="L41" s="18"/>
      <c r="M41" s="49"/>
      <c r="N41" s="50"/>
      <c r="O41" s="1">
        <f t="shared" si="0"/>
        <v>1</v>
      </c>
      <c r="P41" s="1" t="str">
        <f t="shared" si="5"/>
        <v>국유지</v>
      </c>
      <c r="Q41" s="1" t="str">
        <f t="shared" si="6"/>
        <v>국유지도</v>
      </c>
      <c r="R41" s="116" t="s">
        <v>288</v>
      </c>
      <c r="S41" s="116" t="str">
        <f t="shared" si="3"/>
        <v>-</v>
      </c>
      <c r="T41" s="116" t="str">
        <f t="shared" si="4"/>
        <v>-</v>
      </c>
    </row>
    <row r="42" spans="1:20" ht="21.95" customHeight="1">
      <c r="A42" s="19">
        <v>39</v>
      </c>
      <c r="B42" s="3" t="s">
        <v>99</v>
      </c>
      <c r="C42" s="3" t="s">
        <v>100</v>
      </c>
      <c r="D42" s="15" t="s">
        <v>101</v>
      </c>
      <c r="E42" s="102" t="s">
        <v>332</v>
      </c>
      <c r="F42" s="110" t="s">
        <v>105</v>
      </c>
      <c r="G42" s="28">
        <v>2215</v>
      </c>
      <c r="H42" s="151">
        <v>2215</v>
      </c>
      <c r="I42" s="3"/>
      <c r="J42" s="61" t="s">
        <v>584</v>
      </c>
      <c r="K42" s="119" t="s">
        <v>650</v>
      </c>
      <c r="L42" s="18"/>
      <c r="M42" s="49"/>
      <c r="N42" s="50"/>
      <c r="O42" s="1">
        <f t="shared" si="0"/>
        <v>1</v>
      </c>
      <c r="P42" s="1" t="str">
        <f t="shared" si="5"/>
        <v>사유지</v>
      </c>
      <c r="Q42" s="1" t="str">
        <f t="shared" si="6"/>
        <v>사유지천</v>
      </c>
      <c r="R42" s="116">
        <v>1050</v>
      </c>
      <c r="S42" s="116">
        <f t="shared" si="3"/>
        <v>2325750</v>
      </c>
      <c r="T42" s="116">
        <f t="shared" si="4"/>
        <v>6977250</v>
      </c>
    </row>
    <row r="43" spans="1:20" ht="21.95" customHeight="1">
      <c r="A43" s="19">
        <v>40</v>
      </c>
      <c r="B43" s="3" t="s">
        <v>99</v>
      </c>
      <c r="C43" s="3" t="s">
        <v>100</v>
      </c>
      <c r="D43" s="15" t="s">
        <v>101</v>
      </c>
      <c r="E43" s="102" t="s">
        <v>333</v>
      </c>
      <c r="F43" s="110" t="s">
        <v>102</v>
      </c>
      <c r="G43" s="28">
        <v>2606.6999999999998</v>
      </c>
      <c r="H43" s="151">
        <v>832.4</v>
      </c>
      <c r="I43" s="3"/>
      <c r="J43" s="61" t="s">
        <v>585</v>
      </c>
      <c r="K43" s="119" t="s">
        <v>650</v>
      </c>
      <c r="L43" s="18"/>
      <c r="M43" s="49"/>
      <c r="N43" s="50"/>
      <c r="O43" s="1">
        <f t="shared" si="0"/>
        <v>1</v>
      </c>
      <c r="P43" s="1" t="str">
        <f t="shared" si="5"/>
        <v>사유지</v>
      </c>
      <c r="Q43" s="1" t="str">
        <f t="shared" si="6"/>
        <v>사유지답</v>
      </c>
      <c r="R43" s="116">
        <v>4600</v>
      </c>
      <c r="S43" s="116">
        <f t="shared" si="3"/>
        <v>3829040</v>
      </c>
      <c r="T43" s="116">
        <f t="shared" si="4"/>
        <v>11487120</v>
      </c>
    </row>
    <row r="44" spans="1:20" ht="21.95" customHeight="1">
      <c r="A44" s="19">
        <v>41</v>
      </c>
      <c r="B44" s="3" t="s">
        <v>99</v>
      </c>
      <c r="C44" s="3" t="s">
        <v>100</v>
      </c>
      <c r="D44" s="15" t="s">
        <v>101</v>
      </c>
      <c r="E44" s="102" t="s">
        <v>334</v>
      </c>
      <c r="F44" s="110" t="s">
        <v>128</v>
      </c>
      <c r="G44" s="28">
        <v>1806.2</v>
      </c>
      <c r="H44" s="151">
        <v>1793</v>
      </c>
      <c r="I44" s="3"/>
      <c r="J44" s="61" t="s">
        <v>162</v>
      </c>
      <c r="K44" s="119" t="s">
        <v>71</v>
      </c>
      <c r="L44" s="18"/>
      <c r="M44" s="49"/>
      <c r="N44" s="50"/>
      <c r="O44" s="1">
        <f t="shared" si="0"/>
        <v>1</v>
      </c>
      <c r="P44" s="1" t="str">
        <f t="shared" si="5"/>
        <v>국유지</v>
      </c>
      <c r="Q44" s="1" t="str">
        <f t="shared" si="6"/>
        <v>국유지도</v>
      </c>
      <c r="R44" s="116" t="s">
        <v>288</v>
      </c>
      <c r="S44" s="116" t="str">
        <f t="shared" si="3"/>
        <v>-</v>
      </c>
      <c r="T44" s="116" t="str">
        <f t="shared" si="4"/>
        <v>-</v>
      </c>
    </row>
    <row r="45" spans="1:20" ht="21.95" customHeight="1">
      <c r="A45" s="19">
        <v>42</v>
      </c>
      <c r="B45" s="3" t="s">
        <v>99</v>
      </c>
      <c r="C45" s="3" t="s">
        <v>100</v>
      </c>
      <c r="D45" s="15" t="s">
        <v>101</v>
      </c>
      <c r="E45" s="102" t="s">
        <v>335</v>
      </c>
      <c r="F45" s="110" t="s">
        <v>108</v>
      </c>
      <c r="G45" s="28">
        <v>846</v>
      </c>
      <c r="H45" s="151">
        <v>846</v>
      </c>
      <c r="I45" s="3"/>
      <c r="J45" s="61" t="s">
        <v>162</v>
      </c>
      <c r="K45" s="119" t="s">
        <v>71</v>
      </c>
      <c r="L45" s="18"/>
      <c r="M45" s="49"/>
      <c r="N45" s="50"/>
      <c r="O45" s="1">
        <f t="shared" si="0"/>
        <v>1</v>
      </c>
      <c r="P45" s="1" t="str">
        <f t="shared" si="5"/>
        <v>국유지</v>
      </c>
      <c r="Q45" s="1" t="str">
        <f t="shared" si="6"/>
        <v>국유지구</v>
      </c>
      <c r="R45" s="116" t="s">
        <v>288</v>
      </c>
      <c r="S45" s="116" t="str">
        <f t="shared" si="3"/>
        <v>-</v>
      </c>
      <c r="T45" s="116" t="str">
        <f t="shared" si="4"/>
        <v>-</v>
      </c>
    </row>
    <row r="46" spans="1:20" ht="21.95" customHeight="1">
      <c r="A46" s="19">
        <v>43</v>
      </c>
      <c r="B46" s="3" t="s">
        <v>99</v>
      </c>
      <c r="C46" s="3" t="s">
        <v>100</v>
      </c>
      <c r="D46" s="15" t="s">
        <v>101</v>
      </c>
      <c r="E46" s="102" t="s">
        <v>336</v>
      </c>
      <c r="F46" s="110" t="s">
        <v>102</v>
      </c>
      <c r="G46" s="28">
        <v>342.2</v>
      </c>
      <c r="H46" s="151">
        <v>89</v>
      </c>
      <c r="I46" s="3"/>
      <c r="J46" s="61" t="s">
        <v>586</v>
      </c>
      <c r="K46" s="119" t="s">
        <v>650</v>
      </c>
      <c r="L46" s="18"/>
      <c r="M46" s="49"/>
      <c r="N46" s="50"/>
      <c r="O46" s="1">
        <f t="shared" si="0"/>
        <v>1</v>
      </c>
      <c r="P46" s="1" t="str">
        <f t="shared" si="5"/>
        <v>사유지</v>
      </c>
      <c r="Q46" s="1" t="str">
        <f t="shared" si="6"/>
        <v>사유지답</v>
      </c>
      <c r="R46" s="116">
        <v>4600</v>
      </c>
      <c r="S46" s="116">
        <f t="shared" si="3"/>
        <v>409400</v>
      </c>
      <c r="T46" s="116">
        <f t="shared" si="4"/>
        <v>1228200</v>
      </c>
    </row>
    <row r="47" spans="1:20" ht="21.95" customHeight="1">
      <c r="A47" s="19">
        <v>44</v>
      </c>
      <c r="B47" s="3" t="s">
        <v>99</v>
      </c>
      <c r="C47" s="3" t="s">
        <v>100</v>
      </c>
      <c r="D47" s="15" t="s">
        <v>101</v>
      </c>
      <c r="E47" s="102" t="s">
        <v>337</v>
      </c>
      <c r="F47" s="110" t="s">
        <v>128</v>
      </c>
      <c r="G47" s="28">
        <v>271</v>
      </c>
      <c r="H47" s="151">
        <v>85</v>
      </c>
      <c r="I47" s="3"/>
      <c r="J47" s="61" t="s">
        <v>162</v>
      </c>
      <c r="K47" s="119" t="s">
        <v>71</v>
      </c>
      <c r="L47" s="18"/>
      <c r="M47" s="49"/>
      <c r="N47" s="50"/>
      <c r="O47" s="1">
        <f t="shared" si="0"/>
        <v>1</v>
      </c>
      <c r="P47" s="1" t="str">
        <f t="shared" si="5"/>
        <v>국유지</v>
      </c>
      <c r="Q47" s="1" t="str">
        <f t="shared" si="6"/>
        <v>국유지도</v>
      </c>
      <c r="R47" s="116" t="s">
        <v>288</v>
      </c>
      <c r="S47" s="116" t="str">
        <f t="shared" si="3"/>
        <v>-</v>
      </c>
      <c r="T47" s="116" t="str">
        <f t="shared" si="4"/>
        <v>-</v>
      </c>
    </row>
    <row r="48" spans="1:20" ht="21.95" customHeight="1">
      <c r="A48" s="19">
        <v>45</v>
      </c>
      <c r="B48" s="3" t="s">
        <v>99</v>
      </c>
      <c r="C48" s="3" t="s">
        <v>100</v>
      </c>
      <c r="D48" s="15" t="s">
        <v>101</v>
      </c>
      <c r="E48" s="102" t="s">
        <v>338</v>
      </c>
      <c r="F48" s="110" t="s">
        <v>102</v>
      </c>
      <c r="G48" s="28">
        <v>4218.8999999999996</v>
      </c>
      <c r="H48" s="151">
        <v>983</v>
      </c>
      <c r="I48" s="3"/>
      <c r="J48" s="61" t="s">
        <v>586</v>
      </c>
      <c r="K48" s="119" t="s">
        <v>650</v>
      </c>
      <c r="L48" s="18"/>
      <c r="M48" s="49"/>
      <c r="N48" s="50"/>
      <c r="O48" s="1">
        <f t="shared" si="0"/>
        <v>1</v>
      </c>
      <c r="P48" s="1" t="str">
        <f t="shared" si="5"/>
        <v>사유지</v>
      </c>
      <c r="Q48" s="1" t="str">
        <f t="shared" si="6"/>
        <v>사유지답</v>
      </c>
      <c r="R48" s="116">
        <v>4600</v>
      </c>
      <c r="S48" s="116">
        <f t="shared" si="3"/>
        <v>4521800</v>
      </c>
      <c r="T48" s="116">
        <f t="shared" si="4"/>
        <v>13565400</v>
      </c>
    </row>
    <row r="49" spans="1:20" ht="21.95" customHeight="1">
      <c r="A49" s="19">
        <v>46</v>
      </c>
      <c r="B49" s="3" t="s">
        <v>99</v>
      </c>
      <c r="C49" s="3" t="s">
        <v>100</v>
      </c>
      <c r="D49" s="15" t="s">
        <v>101</v>
      </c>
      <c r="E49" s="102" t="s">
        <v>339</v>
      </c>
      <c r="F49" s="110" t="s">
        <v>102</v>
      </c>
      <c r="G49" s="28">
        <v>847.8</v>
      </c>
      <c r="H49" s="151">
        <v>218</v>
      </c>
      <c r="I49" s="3"/>
      <c r="J49" s="61" t="s">
        <v>586</v>
      </c>
      <c r="K49" s="119" t="s">
        <v>650</v>
      </c>
      <c r="L49" s="18"/>
      <c r="M49" s="49"/>
      <c r="N49" s="50"/>
      <c r="O49" s="1">
        <f t="shared" si="0"/>
        <v>1</v>
      </c>
      <c r="P49" s="1" t="str">
        <f t="shared" si="5"/>
        <v>사유지</v>
      </c>
      <c r="Q49" s="1" t="str">
        <f t="shared" si="6"/>
        <v>사유지답</v>
      </c>
      <c r="R49" s="116">
        <v>4600</v>
      </c>
      <c r="S49" s="116">
        <f t="shared" si="3"/>
        <v>1002800</v>
      </c>
      <c r="T49" s="116">
        <f t="shared" si="4"/>
        <v>3008400</v>
      </c>
    </row>
    <row r="50" spans="1:20" ht="21.95" customHeight="1">
      <c r="A50" s="19">
        <v>47</v>
      </c>
      <c r="B50" s="3" t="s">
        <v>99</v>
      </c>
      <c r="C50" s="3" t="s">
        <v>100</v>
      </c>
      <c r="D50" s="15" t="s">
        <v>101</v>
      </c>
      <c r="E50" s="102" t="s">
        <v>340</v>
      </c>
      <c r="F50" s="110" t="s">
        <v>102</v>
      </c>
      <c r="G50" s="28">
        <v>2847.4</v>
      </c>
      <c r="H50" s="151">
        <v>838.3</v>
      </c>
      <c r="I50" s="3"/>
      <c r="J50" s="61" t="s">
        <v>587</v>
      </c>
      <c r="K50" s="123" t="s">
        <v>656</v>
      </c>
      <c r="L50" s="18"/>
      <c r="M50" s="49"/>
      <c r="N50" s="50"/>
      <c r="O50" s="1">
        <f t="shared" si="0"/>
        <v>1</v>
      </c>
      <c r="P50" s="1" t="str">
        <f t="shared" si="5"/>
        <v>사유지</v>
      </c>
      <c r="Q50" s="1" t="str">
        <f t="shared" si="6"/>
        <v>사유지답</v>
      </c>
      <c r="R50" s="116">
        <v>4600</v>
      </c>
      <c r="S50" s="116">
        <f t="shared" si="3"/>
        <v>3856180</v>
      </c>
      <c r="T50" s="116">
        <f t="shared" si="4"/>
        <v>11568540</v>
      </c>
    </row>
    <row r="51" spans="1:20" ht="21.95" customHeight="1">
      <c r="A51" s="19">
        <v>48</v>
      </c>
      <c r="B51" s="3" t="s">
        <v>99</v>
      </c>
      <c r="C51" s="3" t="s">
        <v>100</v>
      </c>
      <c r="D51" s="15" t="s">
        <v>101</v>
      </c>
      <c r="E51" s="102" t="s">
        <v>341</v>
      </c>
      <c r="F51" s="110" t="s">
        <v>102</v>
      </c>
      <c r="G51" s="28">
        <v>2499.1</v>
      </c>
      <c r="H51" s="151">
        <v>860.6</v>
      </c>
      <c r="I51" s="3"/>
      <c r="J51" s="61" t="s">
        <v>588</v>
      </c>
      <c r="K51" s="119" t="s">
        <v>650</v>
      </c>
      <c r="L51" s="18"/>
      <c r="M51" s="49"/>
      <c r="N51" s="50"/>
      <c r="O51" s="1">
        <f t="shared" si="0"/>
        <v>1</v>
      </c>
      <c r="P51" s="1" t="str">
        <f t="shared" si="5"/>
        <v>사유지</v>
      </c>
      <c r="Q51" s="1" t="str">
        <f t="shared" si="6"/>
        <v>사유지답</v>
      </c>
      <c r="R51" s="116">
        <v>4600</v>
      </c>
      <c r="S51" s="116">
        <f t="shared" si="3"/>
        <v>3958760</v>
      </c>
      <c r="T51" s="116">
        <f t="shared" si="4"/>
        <v>11876280</v>
      </c>
    </row>
    <row r="52" spans="1:20" ht="21.95" customHeight="1">
      <c r="A52" s="19">
        <v>49</v>
      </c>
      <c r="B52" s="3" t="s">
        <v>99</v>
      </c>
      <c r="C52" s="3" t="s">
        <v>100</v>
      </c>
      <c r="D52" s="15" t="s">
        <v>101</v>
      </c>
      <c r="E52" s="102" t="s">
        <v>342</v>
      </c>
      <c r="F52" s="110" t="s">
        <v>102</v>
      </c>
      <c r="G52" s="28">
        <v>2570.9</v>
      </c>
      <c r="H52" s="151">
        <v>801.6</v>
      </c>
      <c r="I52" s="3"/>
      <c r="J52" s="61" t="s">
        <v>589</v>
      </c>
      <c r="K52" s="123" t="s">
        <v>703</v>
      </c>
      <c r="L52" s="18"/>
      <c r="M52" s="49"/>
      <c r="N52" s="50"/>
      <c r="O52" s="1">
        <f t="shared" si="0"/>
        <v>1</v>
      </c>
      <c r="P52" s="1" t="str">
        <f t="shared" si="5"/>
        <v>사유지</v>
      </c>
      <c r="Q52" s="1" t="str">
        <f t="shared" si="6"/>
        <v>사유지답</v>
      </c>
      <c r="R52" s="116">
        <v>4600</v>
      </c>
      <c r="S52" s="116">
        <f t="shared" si="3"/>
        <v>3687360</v>
      </c>
      <c r="T52" s="116">
        <f t="shared" si="4"/>
        <v>11062080</v>
      </c>
    </row>
    <row r="53" spans="1:20" ht="21.95" customHeight="1">
      <c r="A53" s="19">
        <v>50</v>
      </c>
      <c r="B53" s="3" t="s">
        <v>99</v>
      </c>
      <c r="C53" s="3" t="s">
        <v>100</v>
      </c>
      <c r="D53" s="15" t="s">
        <v>101</v>
      </c>
      <c r="E53" s="102" t="s">
        <v>343</v>
      </c>
      <c r="F53" s="110" t="s">
        <v>102</v>
      </c>
      <c r="G53" s="28">
        <v>1780</v>
      </c>
      <c r="H53" s="151">
        <v>493.7</v>
      </c>
      <c r="I53" s="3"/>
      <c r="J53" s="61" t="s">
        <v>589</v>
      </c>
      <c r="K53" s="123" t="s">
        <v>703</v>
      </c>
      <c r="L53" s="18"/>
      <c r="M53" s="49"/>
      <c r="N53" s="50"/>
      <c r="O53" s="1">
        <f t="shared" si="0"/>
        <v>1</v>
      </c>
      <c r="P53" s="1" t="str">
        <f t="shared" si="5"/>
        <v>사유지</v>
      </c>
      <c r="Q53" s="1" t="str">
        <f t="shared" si="6"/>
        <v>사유지답</v>
      </c>
      <c r="R53" s="116">
        <v>4600</v>
      </c>
      <c r="S53" s="116">
        <f t="shared" si="3"/>
        <v>2271020</v>
      </c>
      <c r="T53" s="116">
        <f t="shared" si="4"/>
        <v>6813060</v>
      </c>
    </row>
    <row r="54" spans="1:20" ht="21.95" customHeight="1">
      <c r="A54" s="19">
        <v>51</v>
      </c>
      <c r="B54" s="3" t="s">
        <v>99</v>
      </c>
      <c r="C54" s="3" t="s">
        <v>100</v>
      </c>
      <c r="D54" s="15" t="s">
        <v>101</v>
      </c>
      <c r="E54" s="102" t="s">
        <v>344</v>
      </c>
      <c r="F54" s="110" t="s">
        <v>105</v>
      </c>
      <c r="G54" s="28">
        <v>493.5</v>
      </c>
      <c r="H54" s="151">
        <v>493.5</v>
      </c>
      <c r="I54" s="3"/>
      <c r="J54" s="61" t="s">
        <v>162</v>
      </c>
      <c r="K54" s="119" t="s">
        <v>163</v>
      </c>
      <c r="L54" s="18"/>
      <c r="M54" s="49"/>
      <c r="N54" s="50"/>
      <c r="O54" s="1">
        <f t="shared" si="0"/>
        <v>1</v>
      </c>
      <c r="P54" s="1" t="str">
        <f t="shared" si="5"/>
        <v>국유지</v>
      </c>
      <c r="Q54" s="1" t="str">
        <f t="shared" si="6"/>
        <v>국유지천</v>
      </c>
      <c r="R54" s="116" t="s">
        <v>288</v>
      </c>
      <c r="S54" s="116" t="str">
        <f t="shared" si="3"/>
        <v>-</v>
      </c>
      <c r="T54" s="116" t="str">
        <f t="shared" si="4"/>
        <v>-</v>
      </c>
    </row>
    <row r="55" spans="1:20" ht="21.95" customHeight="1">
      <c r="A55" s="19">
        <v>52</v>
      </c>
      <c r="B55" s="3" t="s">
        <v>99</v>
      </c>
      <c r="C55" s="3" t="s">
        <v>100</v>
      </c>
      <c r="D55" s="15" t="s">
        <v>101</v>
      </c>
      <c r="E55" s="102" t="s">
        <v>345</v>
      </c>
      <c r="F55" s="110" t="s">
        <v>102</v>
      </c>
      <c r="G55" s="28">
        <v>1055.9000000000001</v>
      </c>
      <c r="H55" s="151">
        <v>250</v>
      </c>
      <c r="I55" s="3"/>
      <c r="J55" s="61" t="s">
        <v>589</v>
      </c>
      <c r="K55" s="123" t="s">
        <v>704</v>
      </c>
      <c r="L55" s="18"/>
      <c r="M55" s="49"/>
      <c r="N55" s="50"/>
      <c r="O55" s="1">
        <f t="shared" si="0"/>
        <v>1</v>
      </c>
      <c r="P55" s="1" t="str">
        <f t="shared" si="5"/>
        <v>사유지</v>
      </c>
      <c r="Q55" s="1" t="str">
        <f t="shared" si="6"/>
        <v>사유지답</v>
      </c>
      <c r="R55" s="116">
        <v>4600</v>
      </c>
      <c r="S55" s="116">
        <f t="shared" si="3"/>
        <v>1150000</v>
      </c>
      <c r="T55" s="116">
        <f t="shared" si="4"/>
        <v>3450000</v>
      </c>
    </row>
    <row r="56" spans="1:20" ht="21.95" customHeight="1">
      <c r="A56" s="19">
        <v>53</v>
      </c>
      <c r="B56" s="3" t="s">
        <v>99</v>
      </c>
      <c r="C56" s="3" t="s">
        <v>100</v>
      </c>
      <c r="D56" s="15" t="s">
        <v>101</v>
      </c>
      <c r="E56" s="102" t="s">
        <v>346</v>
      </c>
      <c r="F56" s="110" t="s">
        <v>102</v>
      </c>
      <c r="G56" s="28">
        <v>3101.1</v>
      </c>
      <c r="H56" s="151">
        <v>501.8</v>
      </c>
      <c r="I56" s="3"/>
      <c r="J56" s="61" t="s">
        <v>590</v>
      </c>
      <c r="K56" s="119" t="s">
        <v>657</v>
      </c>
      <c r="L56" s="18"/>
      <c r="M56" s="49"/>
      <c r="N56" s="50"/>
      <c r="O56" s="1">
        <f t="shared" si="0"/>
        <v>1</v>
      </c>
      <c r="P56" s="1" t="str">
        <f t="shared" si="5"/>
        <v>사유지</v>
      </c>
      <c r="Q56" s="1" t="str">
        <f t="shared" si="6"/>
        <v>사유지답</v>
      </c>
      <c r="R56" s="116">
        <v>4600</v>
      </c>
      <c r="S56" s="116">
        <f t="shared" si="3"/>
        <v>2308280</v>
      </c>
      <c r="T56" s="116">
        <f t="shared" si="4"/>
        <v>6924840</v>
      </c>
    </row>
    <row r="57" spans="1:20" ht="21.95" customHeight="1">
      <c r="A57" s="13">
        <v>54</v>
      </c>
      <c r="B57" s="2" t="s">
        <v>99</v>
      </c>
      <c r="C57" s="2" t="s">
        <v>100</v>
      </c>
      <c r="D57" s="14" t="s">
        <v>101</v>
      </c>
      <c r="E57" s="105" t="s">
        <v>347</v>
      </c>
      <c r="F57" s="113" t="s">
        <v>102</v>
      </c>
      <c r="G57" s="20">
        <v>3333.5</v>
      </c>
      <c r="H57" s="152">
        <v>350.9</v>
      </c>
      <c r="I57" s="2"/>
      <c r="J57" s="59" t="s">
        <v>582</v>
      </c>
      <c r="K57" s="128" t="s">
        <v>654</v>
      </c>
      <c r="L57" s="23"/>
      <c r="M57" s="51"/>
      <c r="N57" s="48"/>
      <c r="O57" s="1">
        <f t="shared" si="0"/>
        <v>1</v>
      </c>
      <c r="P57" s="1" t="str">
        <f t="shared" si="5"/>
        <v>사유지</v>
      </c>
      <c r="Q57" s="1" t="str">
        <f t="shared" si="6"/>
        <v>사유지답</v>
      </c>
      <c r="R57" s="116">
        <v>4600</v>
      </c>
      <c r="S57" s="116">
        <f t="shared" si="3"/>
        <v>1614140</v>
      </c>
      <c r="T57" s="116">
        <f t="shared" si="4"/>
        <v>4842420</v>
      </c>
    </row>
    <row r="58" spans="1:20" ht="21.95" customHeight="1">
      <c r="A58" s="157">
        <v>55</v>
      </c>
      <c r="B58" s="158" t="s">
        <v>99</v>
      </c>
      <c r="C58" s="158" t="s">
        <v>100</v>
      </c>
      <c r="D58" s="21" t="s">
        <v>101</v>
      </c>
      <c r="E58" s="100" t="s">
        <v>348</v>
      </c>
      <c r="F58" s="108" t="s">
        <v>102</v>
      </c>
      <c r="G58" s="27">
        <v>1451.5</v>
      </c>
      <c r="H58" s="150">
        <v>154</v>
      </c>
      <c r="I58" s="158"/>
      <c r="J58" s="59" t="s">
        <v>582</v>
      </c>
      <c r="K58" s="129" t="s">
        <v>654</v>
      </c>
      <c r="L58" s="22"/>
      <c r="M58" s="52"/>
      <c r="N58" s="156"/>
      <c r="O58" s="1">
        <f t="shared" si="0"/>
        <v>1</v>
      </c>
      <c r="P58" s="1" t="str">
        <f t="shared" si="5"/>
        <v>사유지</v>
      </c>
      <c r="Q58" s="1" t="str">
        <f t="shared" si="6"/>
        <v>사유지답</v>
      </c>
      <c r="R58" s="116">
        <v>4600</v>
      </c>
      <c r="S58" s="116">
        <f t="shared" si="3"/>
        <v>708400</v>
      </c>
      <c r="T58" s="116">
        <f t="shared" si="4"/>
        <v>2125200</v>
      </c>
    </row>
    <row r="59" spans="1:20" ht="21.95" customHeight="1">
      <c r="A59" s="19">
        <v>56</v>
      </c>
      <c r="B59" s="3" t="s">
        <v>99</v>
      </c>
      <c r="C59" s="3" t="s">
        <v>100</v>
      </c>
      <c r="D59" s="15" t="s">
        <v>101</v>
      </c>
      <c r="E59" s="102" t="s">
        <v>349</v>
      </c>
      <c r="F59" s="110" t="s">
        <v>102</v>
      </c>
      <c r="G59" s="28">
        <v>1923.6</v>
      </c>
      <c r="H59" s="151">
        <v>251</v>
      </c>
      <c r="I59" s="3"/>
      <c r="J59" s="59" t="s">
        <v>582</v>
      </c>
      <c r="K59" s="129" t="s">
        <v>654</v>
      </c>
      <c r="L59" s="18"/>
      <c r="M59" s="49"/>
      <c r="N59" s="50"/>
      <c r="O59" s="1">
        <f t="shared" si="0"/>
        <v>1</v>
      </c>
      <c r="P59" s="1" t="str">
        <f t="shared" si="5"/>
        <v>사유지</v>
      </c>
      <c r="Q59" s="1" t="str">
        <f t="shared" si="6"/>
        <v>사유지답</v>
      </c>
      <c r="R59" s="116">
        <v>4600</v>
      </c>
      <c r="S59" s="116">
        <f t="shared" si="3"/>
        <v>1154600</v>
      </c>
      <c r="T59" s="116">
        <f t="shared" si="4"/>
        <v>3463800</v>
      </c>
    </row>
    <row r="60" spans="1:20" ht="21.95" customHeight="1">
      <c r="A60" s="19">
        <v>57</v>
      </c>
      <c r="B60" s="3" t="s">
        <v>99</v>
      </c>
      <c r="C60" s="3" t="s">
        <v>100</v>
      </c>
      <c r="D60" s="15" t="s">
        <v>101</v>
      </c>
      <c r="E60" s="102" t="s">
        <v>350</v>
      </c>
      <c r="F60" s="110" t="s">
        <v>102</v>
      </c>
      <c r="G60" s="28">
        <v>1194.2</v>
      </c>
      <c r="H60" s="151">
        <v>209.8</v>
      </c>
      <c r="I60" s="3"/>
      <c r="J60" s="59" t="s">
        <v>582</v>
      </c>
      <c r="K60" s="129" t="s">
        <v>654</v>
      </c>
      <c r="L60" s="18"/>
      <c r="M60" s="49"/>
      <c r="N60" s="50"/>
      <c r="O60" s="1">
        <f t="shared" si="0"/>
        <v>1</v>
      </c>
      <c r="P60" s="1" t="str">
        <f t="shared" si="5"/>
        <v>사유지</v>
      </c>
      <c r="Q60" s="1" t="str">
        <f t="shared" si="6"/>
        <v>사유지답</v>
      </c>
      <c r="R60" s="116">
        <v>4600</v>
      </c>
      <c r="S60" s="116">
        <f t="shared" si="3"/>
        <v>965080</v>
      </c>
      <c r="T60" s="116">
        <f t="shared" si="4"/>
        <v>2895240</v>
      </c>
    </row>
    <row r="61" spans="1:20" ht="21.95" customHeight="1">
      <c r="A61" s="19">
        <v>58</v>
      </c>
      <c r="B61" s="3" t="s">
        <v>99</v>
      </c>
      <c r="C61" s="3" t="s">
        <v>100</v>
      </c>
      <c r="D61" s="15" t="s">
        <v>101</v>
      </c>
      <c r="E61" s="102" t="s">
        <v>351</v>
      </c>
      <c r="F61" s="110" t="s">
        <v>102</v>
      </c>
      <c r="G61" s="28">
        <v>1839</v>
      </c>
      <c r="H61" s="154">
        <v>315</v>
      </c>
      <c r="I61" s="3"/>
      <c r="J61" s="59" t="s">
        <v>582</v>
      </c>
      <c r="K61" s="129" t="s">
        <v>654</v>
      </c>
      <c r="L61" s="18"/>
      <c r="M61" s="49"/>
      <c r="N61" s="50"/>
      <c r="O61" s="1">
        <f t="shared" si="0"/>
        <v>1</v>
      </c>
      <c r="P61" s="1" t="str">
        <f t="shared" si="5"/>
        <v>사유지</v>
      </c>
      <c r="Q61" s="1" t="str">
        <f t="shared" si="6"/>
        <v>사유지답</v>
      </c>
      <c r="R61" s="116">
        <v>4600</v>
      </c>
      <c r="S61" s="116">
        <f t="shared" si="3"/>
        <v>1449000</v>
      </c>
      <c r="T61" s="116">
        <f t="shared" si="4"/>
        <v>4347000</v>
      </c>
    </row>
    <row r="62" spans="1:20" ht="21.95" customHeight="1">
      <c r="A62" s="19">
        <v>59</v>
      </c>
      <c r="B62" s="3" t="s">
        <v>99</v>
      </c>
      <c r="C62" s="3" t="s">
        <v>100</v>
      </c>
      <c r="D62" s="15" t="s">
        <v>101</v>
      </c>
      <c r="E62" s="102" t="s">
        <v>352</v>
      </c>
      <c r="F62" s="110" t="s">
        <v>102</v>
      </c>
      <c r="G62" s="28">
        <v>2701</v>
      </c>
      <c r="H62" s="151">
        <v>412.1</v>
      </c>
      <c r="I62" s="3"/>
      <c r="J62" s="61" t="s">
        <v>591</v>
      </c>
      <c r="K62" s="119" t="s">
        <v>658</v>
      </c>
      <c r="L62" s="18"/>
      <c r="M62" s="49"/>
      <c r="N62" s="50"/>
      <c r="O62" s="1">
        <f t="shared" si="0"/>
        <v>1</v>
      </c>
      <c r="P62" s="1" t="str">
        <f t="shared" si="5"/>
        <v>사유지</v>
      </c>
      <c r="Q62" s="1" t="str">
        <f t="shared" si="6"/>
        <v>사유지답</v>
      </c>
      <c r="R62" s="116">
        <v>4600</v>
      </c>
      <c r="S62" s="116">
        <f t="shared" si="3"/>
        <v>1895660</v>
      </c>
      <c r="T62" s="116">
        <f t="shared" si="4"/>
        <v>5686980</v>
      </c>
    </row>
    <row r="63" spans="1:20" ht="21.95" customHeight="1">
      <c r="A63" s="19">
        <v>60</v>
      </c>
      <c r="B63" s="3" t="s">
        <v>99</v>
      </c>
      <c r="C63" s="3" t="s">
        <v>100</v>
      </c>
      <c r="D63" s="15" t="s">
        <v>101</v>
      </c>
      <c r="E63" s="102" t="s">
        <v>353</v>
      </c>
      <c r="F63" s="110" t="s">
        <v>102</v>
      </c>
      <c r="G63" s="28">
        <v>1255.4000000000001</v>
      </c>
      <c r="H63" s="151">
        <v>140.5</v>
      </c>
      <c r="I63" s="3"/>
      <c r="J63" s="61" t="s">
        <v>591</v>
      </c>
      <c r="K63" s="119" t="s">
        <v>658</v>
      </c>
      <c r="L63" s="18"/>
      <c r="M63" s="49"/>
      <c r="N63" s="50"/>
      <c r="O63" s="1">
        <f t="shared" si="0"/>
        <v>1</v>
      </c>
      <c r="P63" s="1" t="str">
        <f t="shared" si="5"/>
        <v>사유지</v>
      </c>
      <c r="Q63" s="1" t="str">
        <f t="shared" si="6"/>
        <v>사유지답</v>
      </c>
      <c r="R63" s="116">
        <v>4460</v>
      </c>
      <c r="S63" s="116">
        <f t="shared" si="3"/>
        <v>626630</v>
      </c>
      <c r="T63" s="116">
        <f t="shared" si="4"/>
        <v>1879890</v>
      </c>
    </row>
    <row r="64" spans="1:20" ht="21.95" customHeight="1">
      <c r="A64" s="19">
        <v>61</v>
      </c>
      <c r="B64" s="3" t="s">
        <v>99</v>
      </c>
      <c r="C64" s="3" t="s">
        <v>100</v>
      </c>
      <c r="D64" s="15" t="s">
        <v>101</v>
      </c>
      <c r="E64" s="102" t="s">
        <v>354</v>
      </c>
      <c r="F64" s="110" t="s">
        <v>102</v>
      </c>
      <c r="G64" s="28">
        <v>962</v>
      </c>
      <c r="H64" s="151">
        <v>63.7</v>
      </c>
      <c r="I64" s="3"/>
      <c r="J64" s="61" t="s">
        <v>591</v>
      </c>
      <c r="K64" s="119" t="s">
        <v>658</v>
      </c>
      <c r="L64" s="18"/>
      <c r="M64" s="49"/>
      <c r="N64" s="50"/>
      <c r="O64" s="1">
        <f t="shared" si="0"/>
        <v>1</v>
      </c>
      <c r="P64" s="1" t="str">
        <f t="shared" si="5"/>
        <v>사유지</v>
      </c>
      <c r="Q64" s="1" t="str">
        <f t="shared" si="6"/>
        <v>사유지답</v>
      </c>
      <c r="R64" s="116">
        <v>4460</v>
      </c>
      <c r="S64" s="116">
        <f t="shared" si="3"/>
        <v>284102</v>
      </c>
      <c r="T64" s="116">
        <f t="shared" si="4"/>
        <v>852306</v>
      </c>
    </row>
    <row r="65" spans="1:20" ht="21.95" customHeight="1">
      <c r="A65" s="19">
        <v>62</v>
      </c>
      <c r="B65" s="3" t="s">
        <v>99</v>
      </c>
      <c r="C65" s="3" t="s">
        <v>100</v>
      </c>
      <c r="D65" s="15" t="s">
        <v>101</v>
      </c>
      <c r="E65" s="102" t="s">
        <v>355</v>
      </c>
      <c r="F65" s="110" t="s">
        <v>102</v>
      </c>
      <c r="G65" s="28">
        <v>1206.9000000000001</v>
      </c>
      <c r="H65" s="151">
        <v>13.4</v>
      </c>
      <c r="I65" s="3"/>
      <c r="J65" s="61" t="s">
        <v>591</v>
      </c>
      <c r="K65" s="119" t="s">
        <v>658</v>
      </c>
      <c r="L65" s="18"/>
      <c r="M65" s="49"/>
      <c r="N65" s="50"/>
      <c r="O65" s="1">
        <f t="shared" si="0"/>
        <v>1</v>
      </c>
      <c r="P65" s="1" t="str">
        <f t="shared" si="5"/>
        <v>사유지</v>
      </c>
      <c r="Q65" s="1" t="str">
        <f t="shared" si="6"/>
        <v>사유지답</v>
      </c>
      <c r="R65" s="116">
        <v>4460</v>
      </c>
      <c r="S65" s="116">
        <f t="shared" si="3"/>
        <v>59764</v>
      </c>
      <c r="T65" s="116">
        <f t="shared" si="4"/>
        <v>179292</v>
      </c>
    </row>
    <row r="66" spans="1:20" ht="21.95" customHeight="1">
      <c r="A66" s="19">
        <v>63</v>
      </c>
      <c r="B66" s="3" t="s">
        <v>99</v>
      </c>
      <c r="C66" s="3" t="s">
        <v>100</v>
      </c>
      <c r="D66" s="15" t="s">
        <v>101</v>
      </c>
      <c r="E66" s="107" t="s">
        <v>356</v>
      </c>
      <c r="F66" s="110" t="s">
        <v>102</v>
      </c>
      <c r="G66" s="28">
        <v>561</v>
      </c>
      <c r="H66" s="151">
        <v>56</v>
      </c>
      <c r="I66" s="3"/>
      <c r="J66" s="61" t="s">
        <v>162</v>
      </c>
      <c r="K66" s="119" t="s">
        <v>38</v>
      </c>
      <c r="L66" s="18"/>
      <c r="M66" s="49"/>
      <c r="N66" s="50"/>
      <c r="O66" s="1">
        <f t="shared" si="0"/>
        <v>1</v>
      </c>
      <c r="P66" s="1" t="str">
        <f t="shared" si="5"/>
        <v>국유지</v>
      </c>
      <c r="Q66" s="1" t="str">
        <f t="shared" si="6"/>
        <v>국유지답</v>
      </c>
      <c r="R66" s="116" t="s">
        <v>288</v>
      </c>
      <c r="S66" s="116" t="str">
        <f t="shared" si="3"/>
        <v>-</v>
      </c>
      <c r="T66" s="116" t="str">
        <f t="shared" si="4"/>
        <v>-</v>
      </c>
    </row>
    <row r="67" spans="1:20" ht="21.95" customHeight="1">
      <c r="A67" s="19">
        <v>64</v>
      </c>
      <c r="B67" s="3" t="s">
        <v>99</v>
      </c>
      <c r="C67" s="3" t="s">
        <v>100</v>
      </c>
      <c r="D67" s="15" t="s">
        <v>101</v>
      </c>
      <c r="E67" s="102" t="s">
        <v>357</v>
      </c>
      <c r="F67" s="110" t="s">
        <v>108</v>
      </c>
      <c r="G67" s="28">
        <v>3025.3</v>
      </c>
      <c r="H67" s="151">
        <v>50</v>
      </c>
      <c r="I67" s="3"/>
      <c r="J67" s="61" t="s">
        <v>162</v>
      </c>
      <c r="K67" s="119" t="s">
        <v>71</v>
      </c>
      <c r="L67" s="18"/>
      <c r="M67" s="49"/>
      <c r="N67" s="50"/>
      <c r="O67" s="1">
        <f t="shared" si="0"/>
        <v>1</v>
      </c>
      <c r="P67" s="1" t="str">
        <f>IF(J67="국유지", "국유지", "사유지")</f>
        <v>국유지</v>
      </c>
      <c r="Q67" s="1" t="str">
        <f>P67&amp;F67</f>
        <v>국유지구</v>
      </c>
      <c r="R67" s="116" t="s">
        <v>288</v>
      </c>
      <c r="S67" s="116" t="str">
        <f t="shared" si="3"/>
        <v>-</v>
      </c>
      <c r="T67" s="116" t="str">
        <f t="shared" si="4"/>
        <v>-</v>
      </c>
    </row>
    <row r="68" spans="1:20" ht="21.95" customHeight="1">
      <c r="A68" s="19">
        <v>65</v>
      </c>
      <c r="B68" s="3" t="s">
        <v>99</v>
      </c>
      <c r="C68" s="3" t="s">
        <v>100</v>
      </c>
      <c r="D68" s="15" t="s">
        <v>101</v>
      </c>
      <c r="E68" s="102" t="s">
        <v>358</v>
      </c>
      <c r="F68" s="110" t="s">
        <v>105</v>
      </c>
      <c r="G68" s="28">
        <v>179</v>
      </c>
      <c r="H68" s="151">
        <v>179</v>
      </c>
      <c r="I68" s="3"/>
      <c r="J68" s="61" t="s">
        <v>592</v>
      </c>
      <c r="K68" s="119"/>
      <c r="L68" s="18"/>
      <c r="M68" s="49"/>
      <c r="N68" s="50"/>
      <c r="O68" s="1">
        <f t="shared" ref="O68:O131" si="7">COUNTIF(E68,E:E)</f>
        <v>1</v>
      </c>
      <c r="P68" s="1" t="str">
        <f>IF(J68="국유지", "국유지", "사유지")</f>
        <v>사유지</v>
      </c>
      <c r="Q68" s="1" t="str">
        <f>P68&amp;F68</f>
        <v>사유지천</v>
      </c>
      <c r="R68" s="116">
        <v>1050</v>
      </c>
      <c r="S68" s="116">
        <f t="shared" ref="S68:S131" si="8">IF(R68="-","-",H68*R68)</f>
        <v>187950</v>
      </c>
      <c r="T68" s="116">
        <f t="shared" ref="T68:T131" si="9">IF(R68="-","-",S68*3)</f>
        <v>563850</v>
      </c>
    </row>
    <row r="69" spans="1:20" ht="21.95" customHeight="1">
      <c r="A69" s="19">
        <v>66</v>
      </c>
      <c r="B69" s="3" t="s">
        <v>99</v>
      </c>
      <c r="C69" s="3" t="s">
        <v>100</v>
      </c>
      <c r="D69" s="15" t="s">
        <v>101</v>
      </c>
      <c r="E69" s="102" t="s">
        <v>359</v>
      </c>
      <c r="F69" s="110" t="s">
        <v>154</v>
      </c>
      <c r="G69" s="28">
        <v>14777</v>
      </c>
      <c r="H69" s="151">
        <v>237</v>
      </c>
      <c r="I69" s="3"/>
      <c r="J69" s="61" t="s">
        <v>593</v>
      </c>
      <c r="K69" s="119" t="s">
        <v>659</v>
      </c>
      <c r="L69" s="18"/>
      <c r="M69" s="49"/>
      <c r="N69" s="50"/>
      <c r="O69" s="1">
        <f t="shared" si="7"/>
        <v>1</v>
      </c>
      <c r="P69" s="1" t="str">
        <f t="shared" ref="P69:P109" si="10">IF(J69="국유지", "국유지", "사유지")</f>
        <v>사유지</v>
      </c>
      <c r="Q69" s="1" t="str">
        <f t="shared" ref="Q69:Q109" si="11">P69&amp;F69</f>
        <v>사유지임</v>
      </c>
      <c r="R69" s="116">
        <v>252</v>
      </c>
      <c r="S69" s="116">
        <f t="shared" si="8"/>
        <v>59724</v>
      </c>
      <c r="T69" s="116">
        <f t="shared" si="9"/>
        <v>179172</v>
      </c>
    </row>
    <row r="70" spans="1:20" ht="21.95" customHeight="1">
      <c r="A70" s="19">
        <v>67</v>
      </c>
      <c r="B70" s="3" t="s">
        <v>22</v>
      </c>
      <c r="C70" s="3" t="s">
        <v>23</v>
      </c>
      <c r="D70" s="15" t="s">
        <v>26</v>
      </c>
      <c r="E70" s="102" t="s">
        <v>360</v>
      </c>
      <c r="F70" s="110" t="s">
        <v>32</v>
      </c>
      <c r="G70" s="28">
        <v>2566</v>
      </c>
      <c r="H70" s="151">
        <v>446</v>
      </c>
      <c r="I70" s="3"/>
      <c r="J70" s="61" t="s">
        <v>162</v>
      </c>
      <c r="K70" s="119" t="s">
        <v>71</v>
      </c>
      <c r="L70" s="18"/>
      <c r="M70" s="49"/>
      <c r="N70" s="50"/>
      <c r="O70" s="1">
        <f t="shared" si="7"/>
        <v>1</v>
      </c>
      <c r="P70" s="1" t="str">
        <f t="shared" si="10"/>
        <v>국유지</v>
      </c>
      <c r="Q70" s="1" t="str">
        <f t="shared" si="11"/>
        <v>국유지제</v>
      </c>
      <c r="R70" s="116" t="s">
        <v>288</v>
      </c>
      <c r="S70" s="116" t="str">
        <f t="shared" si="8"/>
        <v>-</v>
      </c>
      <c r="T70" s="116" t="str">
        <f t="shared" si="9"/>
        <v>-</v>
      </c>
    </row>
    <row r="71" spans="1:20" ht="21.95" customHeight="1">
      <c r="A71" s="19">
        <v>68</v>
      </c>
      <c r="B71" s="3" t="s">
        <v>22</v>
      </c>
      <c r="C71" s="3" t="s">
        <v>23</v>
      </c>
      <c r="D71" s="15" t="s">
        <v>26</v>
      </c>
      <c r="E71" s="102" t="s">
        <v>361</v>
      </c>
      <c r="F71" s="110" t="s">
        <v>30</v>
      </c>
      <c r="G71" s="28">
        <v>1868</v>
      </c>
      <c r="H71" s="151">
        <v>288</v>
      </c>
      <c r="I71" s="3"/>
      <c r="J71" s="61" t="s">
        <v>162</v>
      </c>
      <c r="K71" s="119" t="s">
        <v>71</v>
      </c>
      <c r="L71" s="18"/>
      <c r="M71" s="49"/>
      <c r="N71" s="50"/>
      <c r="O71" s="1">
        <f t="shared" si="7"/>
        <v>1</v>
      </c>
      <c r="P71" s="1" t="str">
        <f t="shared" si="10"/>
        <v>국유지</v>
      </c>
      <c r="Q71" s="1" t="str">
        <f t="shared" si="11"/>
        <v>국유지구</v>
      </c>
      <c r="R71" s="116" t="s">
        <v>288</v>
      </c>
      <c r="S71" s="116" t="str">
        <f t="shared" si="8"/>
        <v>-</v>
      </c>
      <c r="T71" s="116" t="str">
        <f t="shared" si="9"/>
        <v>-</v>
      </c>
    </row>
    <row r="72" spans="1:20" ht="21.95" customHeight="1">
      <c r="A72" s="19">
        <v>69</v>
      </c>
      <c r="B72" s="3" t="s">
        <v>22</v>
      </c>
      <c r="C72" s="3" t="s">
        <v>23</v>
      </c>
      <c r="D72" s="15" t="s">
        <v>26</v>
      </c>
      <c r="E72" s="102" t="s">
        <v>362</v>
      </c>
      <c r="F72" s="110" t="s">
        <v>28</v>
      </c>
      <c r="G72" s="28">
        <v>1427</v>
      </c>
      <c r="H72" s="151">
        <v>43</v>
      </c>
      <c r="I72" s="3"/>
      <c r="J72" s="61" t="s">
        <v>594</v>
      </c>
      <c r="K72" s="119" t="s">
        <v>660</v>
      </c>
      <c r="L72" s="18"/>
      <c r="M72" s="49"/>
      <c r="N72" s="50"/>
      <c r="O72" s="1">
        <f t="shared" si="7"/>
        <v>1</v>
      </c>
      <c r="P72" s="1" t="str">
        <f t="shared" si="10"/>
        <v>사유지</v>
      </c>
      <c r="Q72" s="1" t="str">
        <f t="shared" si="11"/>
        <v>사유지답</v>
      </c>
      <c r="R72" s="116">
        <v>4600</v>
      </c>
      <c r="S72" s="116">
        <f t="shared" si="8"/>
        <v>197800</v>
      </c>
      <c r="T72" s="116">
        <f t="shared" si="9"/>
        <v>593400</v>
      </c>
    </row>
    <row r="73" spans="1:20" ht="21.95" customHeight="1">
      <c r="A73" s="19">
        <v>70</v>
      </c>
      <c r="B73" s="3" t="s">
        <v>22</v>
      </c>
      <c r="C73" s="3" t="s">
        <v>23</v>
      </c>
      <c r="D73" s="15" t="s">
        <v>26</v>
      </c>
      <c r="E73" s="102" t="s">
        <v>363</v>
      </c>
      <c r="F73" s="110" t="s">
        <v>28</v>
      </c>
      <c r="G73" s="28">
        <v>1600</v>
      </c>
      <c r="H73" s="151">
        <v>39</v>
      </c>
      <c r="I73" s="3"/>
      <c r="J73" s="61" t="s">
        <v>594</v>
      </c>
      <c r="K73" s="119" t="s">
        <v>660</v>
      </c>
      <c r="L73" s="18"/>
      <c r="M73" s="49"/>
      <c r="N73" s="50"/>
      <c r="O73" s="1">
        <f t="shared" si="7"/>
        <v>1</v>
      </c>
      <c r="P73" s="1" t="str">
        <f t="shared" si="10"/>
        <v>사유지</v>
      </c>
      <c r="Q73" s="1" t="str">
        <f t="shared" si="11"/>
        <v>사유지답</v>
      </c>
      <c r="R73" s="116">
        <v>4600</v>
      </c>
      <c r="S73" s="116">
        <f t="shared" si="8"/>
        <v>179400</v>
      </c>
      <c r="T73" s="116">
        <f t="shared" si="9"/>
        <v>538200</v>
      </c>
    </row>
    <row r="74" spans="1:20" ht="21.95" customHeight="1">
      <c r="A74" s="19">
        <v>71</v>
      </c>
      <c r="B74" s="3" t="s">
        <v>22</v>
      </c>
      <c r="C74" s="3" t="s">
        <v>23</v>
      </c>
      <c r="D74" s="15" t="s">
        <v>26</v>
      </c>
      <c r="E74" s="102" t="s">
        <v>364</v>
      </c>
      <c r="F74" s="110" t="s">
        <v>28</v>
      </c>
      <c r="G74" s="28">
        <v>1824</v>
      </c>
      <c r="H74" s="151">
        <v>429</v>
      </c>
      <c r="I74" s="3"/>
      <c r="J74" s="61" t="s">
        <v>595</v>
      </c>
      <c r="K74" s="119" t="s">
        <v>705</v>
      </c>
      <c r="L74" s="18"/>
      <c r="M74" s="49"/>
      <c r="N74" s="50"/>
      <c r="O74" s="1">
        <f t="shared" si="7"/>
        <v>1</v>
      </c>
      <c r="P74" s="1" t="str">
        <f t="shared" si="10"/>
        <v>사유지</v>
      </c>
      <c r="Q74" s="1" t="str">
        <f t="shared" si="11"/>
        <v>사유지답</v>
      </c>
      <c r="R74" s="116">
        <v>4600</v>
      </c>
      <c r="S74" s="116">
        <f t="shared" si="8"/>
        <v>1973400</v>
      </c>
      <c r="T74" s="116">
        <f t="shared" si="9"/>
        <v>5920200</v>
      </c>
    </row>
    <row r="75" spans="1:20" ht="21.95" customHeight="1">
      <c r="A75" s="13">
        <v>72</v>
      </c>
      <c r="B75" s="2" t="s">
        <v>22</v>
      </c>
      <c r="C75" s="2" t="s">
        <v>23</v>
      </c>
      <c r="D75" s="14" t="s">
        <v>26</v>
      </c>
      <c r="E75" s="105" t="s">
        <v>365</v>
      </c>
      <c r="F75" s="113" t="s">
        <v>29</v>
      </c>
      <c r="G75" s="20">
        <v>477</v>
      </c>
      <c r="H75" s="152">
        <v>474</v>
      </c>
      <c r="I75" s="2"/>
      <c r="J75" s="59" t="s">
        <v>162</v>
      </c>
      <c r="K75" s="127" t="s">
        <v>37</v>
      </c>
      <c r="L75" s="23"/>
      <c r="M75" s="51"/>
      <c r="N75" s="48"/>
      <c r="O75" s="1">
        <f t="shared" si="7"/>
        <v>1</v>
      </c>
      <c r="P75" s="1" t="str">
        <f t="shared" si="10"/>
        <v>국유지</v>
      </c>
      <c r="Q75" s="1" t="str">
        <f t="shared" si="11"/>
        <v>국유지천</v>
      </c>
      <c r="R75" s="116" t="s">
        <v>288</v>
      </c>
      <c r="S75" s="116" t="str">
        <f t="shared" si="8"/>
        <v>-</v>
      </c>
      <c r="T75" s="116" t="str">
        <f t="shared" si="9"/>
        <v>-</v>
      </c>
    </row>
    <row r="76" spans="1:20" ht="21.95" customHeight="1">
      <c r="A76" s="157">
        <v>73</v>
      </c>
      <c r="B76" s="158" t="s">
        <v>22</v>
      </c>
      <c r="C76" s="158" t="s">
        <v>23</v>
      </c>
      <c r="D76" s="21" t="s">
        <v>26</v>
      </c>
      <c r="E76" s="100" t="s">
        <v>366</v>
      </c>
      <c r="F76" s="108" t="s">
        <v>28</v>
      </c>
      <c r="G76" s="27">
        <v>452</v>
      </c>
      <c r="H76" s="150">
        <v>452</v>
      </c>
      <c r="I76" s="158"/>
      <c r="J76" s="62" t="s">
        <v>162</v>
      </c>
      <c r="K76" s="117" t="s">
        <v>562</v>
      </c>
      <c r="L76" s="22"/>
      <c r="M76" s="52"/>
      <c r="N76" s="156"/>
      <c r="O76" s="1">
        <f t="shared" si="7"/>
        <v>1</v>
      </c>
      <c r="P76" s="1" t="str">
        <f t="shared" si="10"/>
        <v>국유지</v>
      </c>
      <c r="Q76" s="1" t="str">
        <f t="shared" si="11"/>
        <v>국유지답</v>
      </c>
      <c r="R76" s="116" t="s">
        <v>288</v>
      </c>
      <c r="S76" s="116" t="str">
        <f t="shared" si="8"/>
        <v>-</v>
      </c>
      <c r="T76" s="116" t="str">
        <f t="shared" si="9"/>
        <v>-</v>
      </c>
    </row>
    <row r="77" spans="1:20" ht="21.95" customHeight="1">
      <c r="A77" s="19">
        <v>74</v>
      </c>
      <c r="B77" s="3" t="s">
        <v>22</v>
      </c>
      <c r="C77" s="3" t="s">
        <v>23</v>
      </c>
      <c r="D77" s="15" t="s">
        <v>26</v>
      </c>
      <c r="E77" s="102" t="s">
        <v>367</v>
      </c>
      <c r="F77" s="110" t="s">
        <v>29</v>
      </c>
      <c r="G77" s="28">
        <v>394</v>
      </c>
      <c r="H77" s="151">
        <v>371</v>
      </c>
      <c r="I77" s="3"/>
      <c r="J77" s="61" t="s">
        <v>162</v>
      </c>
      <c r="K77" s="119" t="s">
        <v>163</v>
      </c>
      <c r="L77" s="18"/>
      <c r="M77" s="49"/>
      <c r="N77" s="50"/>
      <c r="O77" s="1">
        <f t="shared" si="7"/>
        <v>1</v>
      </c>
      <c r="P77" s="1" t="str">
        <f t="shared" si="10"/>
        <v>국유지</v>
      </c>
      <c r="Q77" s="1" t="str">
        <f t="shared" si="11"/>
        <v>국유지천</v>
      </c>
      <c r="R77" s="116" t="s">
        <v>288</v>
      </c>
      <c r="S77" s="116" t="str">
        <f t="shared" si="8"/>
        <v>-</v>
      </c>
      <c r="T77" s="116" t="str">
        <f t="shared" si="9"/>
        <v>-</v>
      </c>
    </row>
    <row r="78" spans="1:20" ht="21.95" customHeight="1">
      <c r="A78" s="19">
        <v>75</v>
      </c>
      <c r="B78" s="3" t="s">
        <v>22</v>
      </c>
      <c r="C78" s="3" t="s">
        <v>23</v>
      </c>
      <c r="D78" s="15" t="s">
        <v>26</v>
      </c>
      <c r="E78" s="102" t="s">
        <v>368</v>
      </c>
      <c r="F78" s="110" t="s">
        <v>29</v>
      </c>
      <c r="G78" s="28">
        <v>6148</v>
      </c>
      <c r="H78" s="151">
        <v>6148</v>
      </c>
      <c r="I78" s="3"/>
      <c r="J78" s="61" t="s">
        <v>162</v>
      </c>
      <c r="K78" s="119" t="s">
        <v>38</v>
      </c>
      <c r="L78" s="18"/>
      <c r="M78" s="49"/>
      <c r="N78" s="50"/>
      <c r="O78" s="1">
        <f t="shared" si="7"/>
        <v>1</v>
      </c>
      <c r="P78" s="1" t="str">
        <f t="shared" si="10"/>
        <v>국유지</v>
      </c>
      <c r="Q78" s="1" t="str">
        <f t="shared" si="11"/>
        <v>국유지천</v>
      </c>
      <c r="R78" s="116" t="s">
        <v>288</v>
      </c>
      <c r="S78" s="116" t="str">
        <f t="shared" si="8"/>
        <v>-</v>
      </c>
      <c r="T78" s="116" t="str">
        <f t="shared" si="9"/>
        <v>-</v>
      </c>
    </row>
    <row r="79" spans="1:20" ht="21.95" customHeight="1">
      <c r="A79" s="19">
        <v>76</v>
      </c>
      <c r="B79" s="3" t="s">
        <v>22</v>
      </c>
      <c r="C79" s="3" t="s">
        <v>23</v>
      </c>
      <c r="D79" s="15" t="s">
        <v>26</v>
      </c>
      <c r="E79" s="102" t="s">
        <v>369</v>
      </c>
      <c r="F79" s="110" t="s">
        <v>32</v>
      </c>
      <c r="G79" s="28">
        <v>65</v>
      </c>
      <c r="H79" s="151">
        <v>64</v>
      </c>
      <c r="I79" s="3"/>
      <c r="J79" s="61" t="s">
        <v>162</v>
      </c>
      <c r="K79" s="119" t="s">
        <v>71</v>
      </c>
      <c r="L79" s="18"/>
      <c r="M79" s="49"/>
      <c r="N79" s="50"/>
      <c r="O79" s="1">
        <f t="shared" si="7"/>
        <v>1</v>
      </c>
      <c r="P79" s="1" t="str">
        <f t="shared" si="10"/>
        <v>국유지</v>
      </c>
      <c r="Q79" s="1" t="str">
        <f t="shared" si="11"/>
        <v>국유지제</v>
      </c>
      <c r="R79" s="116" t="s">
        <v>288</v>
      </c>
      <c r="S79" s="116" t="str">
        <f t="shared" si="8"/>
        <v>-</v>
      </c>
      <c r="T79" s="116" t="str">
        <f t="shared" si="9"/>
        <v>-</v>
      </c>
    </row>
    <row r="80" spans="1:20" ht="21.95" customHeight="1">
      <c r="A80" s="19">
        <v>77</v>
      </c>
      <c r="B80" s="3" t="s">
        <v>22</v>
      </c>
      <c r="C80" s="3" t="s">
        <v>23</v>
      </c>
      <c r="D80" s="15" t="s">
        <v>26</v>
      </c>
      <c r="E80" s="102" t="s">
        <v>370</v>
      </c>
      <c r="F80" s="110" t="s">
        <v>30</v>
      </c>
      <c r="G80" s="28">
        <v>1431</v>
      </c>
      <c r="H80" s="151">
        <v>98</v>
      </c>
      <c r="I80" s="3"/>
      <c r="J80" s="61" t="s">
        <v>162</v>
      </c>
      <c r="K80" s="119" t="s">
        <v>71</v>
      </c>
      <c r="L80" s="18"/>
      <c r="M80" s="49"/>
      <c r="N80" s="50"/>
      <c r="O80" s="1">
        <f t="shared" si="7"/>
        <v>1</v>
      </c>
      <c r="P80" s="1" t="str">
        <f t="shared" si="10"/>
        <v>국유지</v>
      </c>
      <c r="Q80" s="1" t="str">
        <f t="shared" si="11"/>
        <v>국유지구</v>
      </c>
      <c r="R80" s="116" t="s">
        <v>288</v>
      </c>
      <c r="S80" s="116" t="str">
        <f t="shared" si="8"/>
        <v>-</v>
      </c>
      <c r="T80" s="116" t="str">
        <f t="shared" si="9"/>
        <v>-</v>
      </c>
    </row>
    <row r="81" spans="1:20" ht="21.95" customHeight="1">
      <c r="A81" s="19">
        <v>78</v>
      </c>
      <c r="B81" s="3" t="s">
        <v>22</v>
      </c>
      <c r="C81" s="3" t="s">
        <v>23</v>
      </c>
      <c r="D81" s="15" t="s">
        <v>26</v>
      </c>
      <c r="E81" s="102" t="s">
        <v>371</v>
      </c>
      <c r="F81" s="110" t="s">
        <v>31</v>
      </c>
      <c r="G81" s="28">
        <v>1738</v>
      </c>
      <c r="H81" s="151">
        <v>152</v>
      </c>
      <c r="I81" s="3"/>
      <c r="J81" s="61" t="s">
        <v>162</v>
      </c>
      <c r="K81" s="119" t="s">
        <v>71</v>
      </c>
      <c r="L81" s="18"/>
      <c r="M81" s="49"/>
      <c r="N81" s="50"/>
      <c r="O81" s="1">
        <f t="shared" si="7"/>
        <v>1</v>
      </c>
      <c r="P81" s="1" t="str">
        <f t="shared" si="10"/>
        <v>국유지</v>
      </c>
      <c r="Q81" s="1" t="str">
        <f t="shared" si="11"/>
        <v>국유지도</v>
      </c>
      <c r="R81" s="116" t="s">
        <v>288</v>
      </c>
      <c r="S81" s="116" t="str">
        <f t="shared" si="8"/>
        <v>-</v>
      </c>
      <c r="T81" s="116" t="str">
        <f t="shared" si="9"/>
        <v>-</v>
      </c>
    </row>
    <row r="82" spans="1:20" ht="21.95" customHeight="1">
      <c r="A82" s="19">
        <v>79</v>
      </c>
      <c r="B82" s="3" t="s">
        <v>22</v>
      </c>
      <c r="C82" s="3" t="s">
        <v>23</v>
      </c>
      <c r="D82" s="15" t="s">
        <v>26</v>
      </c>
      <c r="E82" s="102" t="s">
        <v>372</v>
      </c>
      <c r="F82" s="110" t="s">
        <v>28</v>
      </c>
      <c r="G82" s="28">
        <v>1665</v>
      </c>
      <c r="H82" s="151">
        <v>14</v>
      </c>
      <c r="I82" s="3"/>
      <c r="J82" s="61" t="s">
        <v>596</v>
      </c>
      <c r="K82" s="119" t="s">
        <v>661</v>
      </c>
      <c r="L82" s="18"/>
      <c r="M82" s="49"/>
      <c r="N82" s="50"/>
      <c r="O82" s="1">
        <f t="shared" si="7"/>
        <v>1</v>
      </c>
      <c r="P82" s="1" t="str">
        <f t="shared" si="10"/>
        <v>사유지</v>
      </c>
      <c r="Q82" s="1" t="str">
        <f t="shared" si="11"/>
        <v>사유지답</v>
      </c>
      <c r="R82" s="116">
        <v>4600</v>
      </c>
      <c r="S82" s="116">
        <f t="shared" si="8"/>
        <v>64400</v>
      </c>
      <c r="T82" s="116">
        <f t="shared" si="9"/>
        <v>193200</v>
      </c>
    </row>
    <row r="83" spans="1:20" ht="21.95" customHeight="1">
      <c r="A83" s="19">
        <v>80</v>
      </c>
      <c r="B83" s="3" t="s">
        <v>22</v>
      </c>
      <c r="C83" s="3" t="s">
        <v>23</v>
      </c>
      <c r="D83" s="15" t="s">
        <v>26</v>
      </c>
      <c r="E83" s="102" t="s">
        <v>373</v>
      </c>
      <c r="F83" s="110" t="s">
        <v>31</v>
      </c>
      <c r="G83" s="28">
        <v>469</v>
      </c>
      <c r="H83" s="151">
        <v>459</v>
      </c>
      <c r="I83" s="3"/>
      <c r="J83" s="61" t="s">
        <v>162</v>
      </c>
      <c r="K83" s="119" t="s">
        <v>163</v>
      </c>
      <c r="L83" s="18"/>
      <c r="M83" s="49"/>
      <c r="N83" s="50"/>
      <c r="O83" s="1">
        <f t="shared" si="7"/>
        <v>1</v>
      </c>
      <c r="P83" s="1" t="str">
        <f t="shared" si="10"/>
        <v>국유지</v>
      </c>
      <c r="Q83" s="1" t="str">
        <f t="shared" si="11"/>
        <v>국유지도</v>
      </c>
      <c r="R83" s="116" t="s">
        <v>288</v>
      </c>
      <c r="S83" s="116" t="str">
        <f t="shared" si="8"/>
        <v>-</v>
      </c>
      <c r="T83" s="116" t="str">
        <f t="shared" si="9"/>
        <v>-</v>
      </c>
    </row>
    <row r="84" spans="1:20" ht="21.95" customHeight="1">
      <c r="A84" s="19">
        <v>81</v>
      </c>
      <c r="B84" s="3" t="s">
        <v>22</v>
      </c>
      <c r="C84" s="3" t="s">
        <v>23</v>
      </c>
      <c r="D84" s="15" t="s">
        <v>26</v>
      </c>
      <c r="E84" s="102" t="s">
        <v>374</v>
      </c>
      <c r="F84" s="110" t="s">
        <v>29</v>
      </c>
      <c r="G84" s="28">
        <v>812</v>
      </c>
      <c r="H84" s="151">
        <v>800</v>
      </c>
      <c r="I84" s="3"/>
      <c r="J84" s="61" t="s">
        <v>162</v>
      </c>
      <c r="K84" s="119" t="s">
        <v>37</v>
      </c>
      <c r="L84" s="18"/>
      <c r="M84" s="49"/>
      <c r="N84" s="50"/>
      <c r="O84" s="1">
        <f t="shared" si="7"/>
        <v>1</v>
      </c>
      <c r="P84" s="1" t="str">
        <f t="shared" si="10"/>
        <v>국유지</v>
      </c>
      <c r="Q84" s="1" t="str">
        <f t="shared" si="11"/>
        <v>국유지천</v>
      </c>
      <c r="R84" s="116" t="s">
        <v>288</v>
      </c>
      <c r="S84" s="116" t="str">
        <f t="shared" si="8"/>
        <v>-</v>
      </c>
      <c r="T84" s="116" t="str">
        <f t="shared" si="9"/>
        <v>-</v>
      </c>
    </row>
    <row r="85" spans="1:20" ht="21.95" customHeight="1">
      <c r="A85" s="19">
        <v>82</v>
      </c>
      <c r="B85" s="3" t="s">
        <v>22</v>
      </c>
      <c r="C85" s="3" t="s">
        <v>23</v>
      </c>
      <c r="D85" s="15" t="s">
        <v>26</v>
      </c>
      <c r="E85" s="102" t="s">
        <v>375</v>
      </c>
      <c r="F85" s="110" t="s">
        <v>28</v>
      </c>
      <c r="G85" s="28">
        <v>46</v>
      </c>
      <c r="H85" s="151">
        <v>46</v>
      </c>
      <c r="I85" s="3"/>
      <c r="J85" s="61" t="s">
        <v>597</v>
      </c>
      <c r="K85" s="119" t="s">
        <v>661</v>
      </c>
      <c r="L85" s="18"/>
      <c r="M85" s="49"/>
      <c r="N85" s="50"/>
      <c r="O85" s="1">
        <f t="shared" si="7"/>
        <v>1</v>
      </c>
      <c r="P85" s="1" t="str">
        <f t="shared" si="10"/>
        <v>사유지</v>
      </c>
      <c r="Q85" s="1" t="str">
        <f t="shared" si="11"/>
        <v>사유지답</v>
      </c>
      <c r="R85" s="116">
        <v>2080</v>
      </c>
      <c r="S85" s="116">
        <f t="shared" si="8"/>
        <v>95680</v>
      </c>
      <c r="T85" s="116">
        <f t="shared" si="9"/>
        <v>287040</v>
      </c>
    </row>
    <row r="86" spans="1:20" ht="21.95" customHeight="1">
      <c r="A86" s="19">
        <v>83</v>
      </c>
      <c r="B86" s="3" t="s">
        <v>22</v>
      </c>
      <c r="C86" s="3" t="s">
        <v>23</v>
      </c>
      <c r="D86" s="15" t="s">
        <v>26</v>
      </c>
      <c r="E86" s="102" t="s">
        <v>376</v>
      </c>
      <c r="F86" s="110" t="s">
        <v>33</v>
      </c>
      <c r="G86" s="28">
        <v>386</v>
      </c>
      <c r="H86" s="151">
        <v>386</v>
      </c>
      <c r="I86" s="3"/>
      <c r="J86" s="61" t="s">
        <v>43</v>
      </c>
      <c r="K86" s="119"/>
      <c r="L86" s="18"/>
      <c r="M86" s="49"/>
      <c r="N86" s="50"/>
      <c r="O86" s="1">
        <f t="shared" si="7"/>
        <v>1</v>
      </c>
      <c r="P86" s="1" t="str">
        <f t="shared" si="10"/>
        <v>사유지</v>
      </c>
      <c r="Q86" s="1" t="str">
        <f t="shared" si="11"/>
        <v>사유지임</v>
      </c>
      <c r="R86" s="116">
        <v>924</v>
      </c>
      <c r="S86" s="116">
        <f t="shared" si="8"/>
        <v>356664</v>
      </c>
      <c r="T86" s="116">
        <f t="shared" si="9"/>
        <v>1069992</v>
      </c>
    </row>
    <row r="87" spans="1:20" ht="21.95" customHeight="1">
      <c r="A87" s="19">
        <v>84</v>
      </c>
      <c r="B87" s="3" t="s">
        <v>22</v>
      </c>
      <c r="C87" s="3" t="s">
        <v>23</v>
      </c>
      <c r="D87" s="15" t="s">
        <v>26</v>
      </c>
      <c r="E87" s="102" t="s">
        <v>377</v>
      </c>
      <c r="F87" s="110" t="s">
        <v>28</v>
      </c>
      <c r="G87" s="28">
        <v>1805</v>
      </c>
      <c r="H87" s="151">
        <v>1023</v>
      </c>
      <c r="I87" s="3"/>
      <c r="J87" s="61" t="s">
        <v>598</v>
      </c>
      <c r="K87" s="119" t="s">
        <v>662</v>
      </c>
      <c r="L87" s="18"/>
      <c r="M87" s="49"/>
      <c r="N87" s="50"/>
      <c r="O87" s="1">
        <f t="shared" si="7"/>
        <v>1</v>
      </c>
      <c r="P87" s="1" t="str">
        <f t="shared" si="10"/>
        <v>사유지</v>
      </c>
      <c r="Q87" s="1" t="str">
        <f t="shared" si="11"/>
        <v>사유지답</v>
      </c>
      <c r="R87" s="116">
        <v>4600</v>
      </c>
      <c r="S87" s="116">
        <f t="shared" si="8"/>
        <v>4705800</v>
      </c>
      <c r="T87" s="116">
        <f t="shared" si="9"/>
        <v>14117400</v>
      </c>
    </row>
    <row r="88" spans="1:20" ht="21.95" customHeight="1">
      <c r="A88" s="19">
        <v>85</v>
      </c>
      <c r="B88" s="3" t="s">
        <v>22</v>
      </c>
      <c r="C88" s="3" t="s">
        <v>23</v>
      </c>
      <c r="D88" s="15" t="s">
        <v>26</v>
      </c>
      <c r="E88" s="102" t="s">
        <v>378</v>
      </c>
      <c r="F88" s="110" t="s">
        <v>30</v>
      </c>
      <c r="G88" s="28">
        <v>1966</v>
      </c>
      <c r="H88" s="151">
        <v>63</v>
      </c>
      <c r="I88" s="3"/>
      <c r="J88" s="61" t="s">
        <v>162</v>
      </c>
      <c r="K88" s="119" t="s">
        <v>71</v>
      </c>
      <c r="L88" s="18"/>
      <c r="M88" s="49"/>
      <c r="N88" s="50"/>
      <c r="O88" s="1">
        <f t="shared" si="7"/>
        <v>1</v>
      </c>
      <c r="P88" s="1" t="str">
        <f t="shared" si="10"/>
        <v>국유지</v>
      </c>
      <c r="Q88" s="1" t="str">
        <f t="shared" si="11"/>
        <v>국유지구</v>
      </c>
      <c r="R88" s="116" t="s">
        <v>288</v>
      </c>
      <c r="S88" s="116" t="str">
        <f t="shared" si="8"/>
        <v>-</v>
      </c>
      <c r="T88" s="116" t="str">
        <f t="shared" si="9"/>
        <v>-</v>
      </c>
    </row>
    <row r="89" spans="1:20" ht="21.95" customHeight="1">
      <c r="A89" s="19">
        <v>86</v>
      </c>
      <c r="B89" s="3" t="s">
        <v>22</v>
      </c>
      <c r="C89" s="3" t="s">
        <v>23</v>
      </c>
      <c r="D89" s="15" t="s">
        <v>26</v>
      </c>
      <c r="E89" s="102" t="s">
        <v>379</v>
      </c>
      <c r="F89" s="110" t="s">
        <v>29</v>
      </c>
      <c r="G89" s="28">
        <v>711</v>
      </c>
      <c r="H89" s="151">
        <v>711</v>
      </c>
      <c r="I89" s="3"/>
      <c r="J89" s="61" t="s">
        <v>162</v>
      </c>
      <c r="K89" s="119" t="s">
        <v>38</v>
      </c>
      <c r="L89" s="18"/>
      <c r="M89" s="49"/>
      <c r="N89" s="50"/>
      <c r="O89" s="1">
        <f t="shared" si="7"/>
        <v>1</v>
      </c>
      <c r="P89" s="1" t="str">
        <f t="shared" si="10"/>
        <v>국유지</v>
      </c>
      <c r="Q89" s="1" t="str">
        <f t="shared" si="11"/>
        <v>국유지천</v>
      </c>
      <c r="R89" s="116" t="s">
        <v>288</v>
      </c>
      <c r="S89" s="116" t="str">
        <f t="shared" si="8"/>
        <v>-</v>
      </c>
      <c r="T89" s="116" t="str">
        <f t="shared" si="9"/>
        <v>-</v>
      </c>
    </row>
    <row r="90" spans="1:20" ht="21.95" customHeight="1">
      <c r="A90" s="19">
        <v>87</v>
      </c>
      <c r="B90" s="3" t="s">
        <v>22</v>
      </c>
      <c r="C90" s="3" t="s">
        <v>23</v>
      </c>
      <c r="D90" s="15" t="s">
        <v>26</v>
      </c>
      <c r="E90" s="102" t="s">
        <v>380</v>
      </c>
      <c r="F90" s="110" t="s">
        <v>29</v>
      </c>
      <c r="G90" s="28">
        <v>373</v>
      </c>
      <c r="H90" s="151">
        <v>351</v>
      </c>
      <c r="I90" s="3"/>
      <c r="J90" s="61" t="s">
        <v>162</v>
      </c>
      <c r="K90" s="119" t="s">
        <v>163</v>
      </c>
      <c r="L90" s="18"/>
      <c r="M90" s="49"/>
      <c r="N90" s="50"/>
      <c r="O90" s="1">
        <f t="shared" si="7"/>
        <v>1</v>
      </c>
      <c r="P90" s="1" t="str">
        <f t="shared" si="10"/>
        <v>국유지</v>
      </c>
      <c r="Q90" s="1" t="str">
        <f t="shared" si="11"/>
        <v>국유지천</v>
      </c>
      <c r="R90" s="116" t="s">
        <v>288</v>
      </c>
      <c r="S90" s="116" t="str">
        <f t="shared" si="8"/>
        <v>-</v>
      </c>
      <c r="T90" s="116" t="str">
        <f t="shared" si="9"/>
        <v>-</v>
      </c>
    </row>
    <row r="91" spans="1:20" ht="21.95" customHeight="1">
      <c r="A91" s="19">
        <v>88</v>
      </c>
      <c r="B91" s="3" t="s">
        <v>22</v>
      </c>
      <c r="C91" s="3" t="s">
        <v>23</v>
      </c>
      <c r="D91" s="15" t="s">
        <v>26</v>
      </c>
      <c r="E91" s="102" t="s">
        <v>381</v>
      </c>
      <c r="F91" s="110" t="s">
        <v>29</v>
      </c>
      <c r="G91" s="28">
        <v>1202</v>
      </c>
      <c r="H91" s="151">
        <v>1201</v>
      </c>
      <c r="I91" s="3"/>
      <c r="J91" s="61" t="s">
        <v>599</v>
      </c>
      <c r="K91" s="119" t="s">
        <v>663</v>
      </c>
      <c r="L91" s="18"/>
      <c r="M91" s="49"/>
      <c r="N91" s="50"/>
      <c r="O91" s="1">
        <f t="shared" si="7"/>
        <v>1</v>
      </c>
      <c r="P91" s="1" t="str">
        <f t="shared" si="10"/>
        <v>사유지</v>
      </c>
      <c r="Q91" s="1" t="str">
        <f t="shared" si="11"/>
        <v>사유지천</v>
      </c>
      <c r="R91" s="116">
        <v>3150</v>
      </c>
      <c r="S91" s="116">
        <f t="shared" si="8"/>
        <v>3783150</v>
      </c>
      <c r="T91" s="116">
        <f t="shared" si="9"/>
        <v>11349450</v>
      </c>
    </row>
    <row r="92" spans="1:20" ht="21.95" customHeight="1">
      <c r="A92" s="19">
        <v>89</v>
      </c>
      <c r="B92" s="3" t="s">
        <v>22</v>
      </c>
      <c r="C92" s="3" t="s">
        <v>23</v>
      </c>
      <c r="D92" s="15" t="s">
        <v>26</v>
      </c>
      <c r="E92" s="102" t="s">
        <v>382</v>
      </c>
      <c r="F92" s="110" t="s">
        <v>28</v>
      </c>
      <c r="G92" s="28">
        <v>1478</v>
      </c>
      <c r="H92" s="151">
        <v>1208</v>
      </c>
      <c r="I92" s="3"/>
      <c r="J92" s="61" t="s">
        <v>595</v>
      </c>
      <c r="K92" s="119" t="s">
        <v>661</v>
      </c>
      <c r="L92" s="18"/>
      <c r="M92" s="49"/>
      <c r="N92" s="50"/>
      <c r="O92" s="1">
        <f t="shared" si="7"/>
        <v>1</v>
      </c>
      <c r="P92" s="1" t="str">
        <f t="shared" si="10"/>
        <v>사유지</v>
      </c>
      <c r="Q92" s="1" t="str">
        <f t="shared" si="11"/>
        <v>사유지답</v>
      </c>
      <c r="R92" s="116">
        <v>4600</v>
      </c>
      <c r="S92" s="116">
        <f t="shared" si="8"/>
        <v>5556800</v>
      </c>
      <c r="T92" s="116">
        <f t="shared" si="9"/>
        <v>16670400</v>
      </c>
    </row>
    <row r="93" spans="1:20" ht="21.95" customHeight="1">
      <c r="A93" s="13">
        <v>90</v>
      </c>
      <c r="B93" s="2" t="s">
        <v>22</v>
      </c>
      <c r="C93" s="2" t="s">
        <v>23</v>
      </c>
      <c r="D93" s="14" t="s">
        <v>26</v>
      </c>
      <c r="E93" s="105" t="s">
        <v>383</v>
      </c>
      <c r="F93" s="113" t="s">
        <v>30</v>
      </c>
      <c r="G93" s="20">
        <v>1352</v>
      </c>
      <c r="H93" s="152">
        <v>111</v>
      </c>
      <c r="I93" s="2"/>
      <c r="J93" s="59" t="s">
        <v>162</v>
      </c>
      <c r="K93" s="127" t="s">
        <v>71</v>
      </c>
      <c r="L93" s="23"/>
      <c r="M93" s="51"/>
      <c r="N93" s="48"/>
      <c r="O93" s="1">
        <f t="shared" si="7"/>
        <v>1</v>
      </c>
      <c r="P93" s="1" t="str">
        <f t="shared" si="10"/>
        <v>국유지</v>
      </c>
      <c r="Q93" s="1" t="str">
        <f t="shared" si="11"/>
        <v>국유지구</v>
      </c>
      <c r="R93" s="116" t="s">
        <v>288</v>
      </c>
      <c r="S93" s="116" t="str">
        <f t="shared" si="8"/>
        <v>-</v>
      </c>
      <c r="T93" s="116" t="str">
        <f t="shared" si="9"/>
        <v>-</v>
      </c>
    </row>
    <row r="94" spans="1:20" ht="21.95" customHeight="1">
      <c r="A94" s="157">
        <v>91</v>
      </c>
      <c r="B94" s="158" t="s">
        <v>22</v>
      </c>
      <c r="C94" s="158" t="s">
        <v>23</v>
      </c>
      <c r="D94" s="21" t="s">
        <v>26</v>
      </c>
      <c r="E94" s="100" t="s">
        <v>384</v>
      </c>
      <c r="F94" s="108" t="s">
        <v>28</v>
      </c>
      <c r="G94" s="27">
        <v>1200</v>
      </c>
      <c r="H94" s="150">
        <v>63</v>
      </c>
      <c r="I94" s="158"/>
      <c r="J94" s="62" t="s">
        <v>597</v>
      </c>
      <c r="K94" s="117" t="s">
        <v>661</v>
      </c>
      <c r="L94" s="22"/>
      <c r="M94" s="52"/>
      <c r="N94" s="156"/>
      <c r="O94" s="1">
        <f t="shared" si="7"/>
        <v>1</v>
      </c>
      <c r="P94" s="1" t="str">
        <f t="shared" si="10"/>
        <v>사유지</v>
      </c>
      <c r="Q94" s="1" t="str">
        <f t="shared" si="11"/>
        <v>사유지답</v>
      </c>
      <c r="R94" s="116">
        <v>4600</v>
      </c>
      <c r="S94" s="116">
        <f t="shared" si="8"/>
        <v>289800</v>
      </c>
      <c r="T94" s="116">
        <f t="shared" si="9"/>
        <v>869400</v>
      </c>
    </row>
    <row r="95" spans="1:20" ht="21.95" customHeight="1">
      <c r="A95" s="19">
        <v>92</v>
      </c>
      <c r="B95" s="3" t="s">
        <v>22</v>
      </c>
      <c r="C95" s="3" t="s">
        <v>23</v>
      </c>
      <c r="D95" s="15" t="s">
        <v>26</v>
      </c>
      <c r="E95" s="102" t="s">
        <v>385</v>
      </c>
      <c r="F95" s="110" t="s">
        <v>28</v>
      </c>
      <c r="G95" s="28">
        <v>2050</v>
      </c>
      <c r="H95" s="151">
        <v>7</v>
      </c>
      <c r="I95" s="3"/>
      <c r="J95" s="61" t="s">
        <v>597</v>
      </c>
      <c r="K95" s="117" t="s">
        <v>661</v>
      </c>
      <c r="L95" s="18"/>
      <c r="M95" s="49"/>
      <c r="N95" s="50"/>
      <c r="O95" s="1">
        <f t="shared" si="7"/>
        <v>1</v>
      </c>
      <c r="P95" s="1" t="str">
        <f t="shared" si="10"/>
        <v>사유지</v>
      </c>
      <c r="Q95" s="1" t="str">
        <f t="shared" si="11"/>
        <v>사유지답</v>
      </c>
      <c r="R95" s="116">
        <v>4600</v>
      </c>
      <c r="S95" s="116">
        <f t="shared" si="8"/>
        <v>32200</v>
      </c>
      <c r="T95" s="116">
        <f t="shared" si="9"/>
        <v>96600</v>
      </c>
    </row>
    <row r="96" spans="1:20" ht="21.95" customHeight="1">
      <c r="A96" s="19">
        <v>93</v>
      </c>
      <c r="B96" s="3" t="s">
        <v>22</v>
      </c>
      <c r="C96" s="3" t="s">
        <v>23</v>
      </c>
      <c r="D96" s="15" t="s">
        <v>26</v>
      </c>
      <c r="E96" s="102" t="s">
        <v>386</v>
      </c>
      <c r="F96" s="110" t="s">
        <v>31</v>
      </c>
      <c r="G96" s="28">
        <v>1536</v>
      </c>
      <c r="H96" s="151">
        <v>143</v>
      </c>
      <c r="I96" s="3"/>
      <c r="J96" s="61" t="s">
        <v>162</v>
      </c>
      <c r="K96" s="119" t="s">
        <v>71</v>
      </c>
      <c r="L96" s="18"/>
      <c r="M96" s="49"/>
      <c r="N96" s="50"/>
      <c r="O96" s="1">
        <f t="shared" si="7"/>
        <v>1</v>
      </c>
      <c r="P96" s="1" t="str">
        <f t="shared" si="10"/>
        <v>국유지</v>
      </c>
      <c r="Q96" s="1" t="str">
        <f t="shared" si="11"/>
        <v>국유지도</v>
      </c>
      <c r="R96" s="116" t="s">
        <v>288</v>
      </c>
      <c r="S96" s="116" t="str">
        <f t="shared" si="8"/>
        <v>-</v>
      </c>
      <c r="T96" s="116" t="str">
        <f t="shared" si="9"/>
        <v>-</v>
      </c>
    </row>
    <row r="97" spans="1:20" ht="21.95" customHeight="1">
      <c r="A97" s="19">
        <v>94</v>
      </c>
      <c r="B97" s="3" t="s">
        <v>22</v>
      </c>
      <c r="C97" s="3" t="s">
        <v>23</v>
      </c>
      <c r="D97" s="15" t="s">
        <v>26</v>
      </c>
      <c r="E97" s="102" t="s">
        <v>387</v>
      </c>
      <c r="F97" s="110" t="s">
        <v>28</v>
      </c>
      <c r="G97" s="28">
        <v>1600</v>
      </c>
      <c r="H97" s="151">
        <v>8</v>
      </c>
      <c r="I97" s="3"/>
      <c r="J97" s="61" t="s">
        <v>600</v>
      </c>
      <c r="K97" s="119" t="s">
        <v>664</v>
      </c>
      <c r="L97" s="18"/>
      <c r="M97" s="49"/>
      <c r="N97" s="50"/>
      <c r="O97" s="1">
        <f t="shared" si="7"/>
        <v>1</v>
      </c>
      <c r="P97" s="1" t="str">
        <f t="shared" si="10"/>
        <v>사유지</v>
      </c>
      <c r="Q97" s="1" t="str">
        <f t="shared" si="11"/>
        <v>사유지답</v>
      </c>
      <c r="R97" s="116">
        <v>4600</v>
      </c>
      <c r="S97" s="116">
        <f t="shared" si="8"/>
        <v>36800</v>
      </c>
      <c r="T97" s="116">
        <f t="shared" si="9"/>
        <v>110400</v>
      </c>
    </row>
    <row r="98" spans="1:20" ht="21.95" customHeight="1">
      <c r="A98" s="19">
        <v>95</v>
      </c>
      <c r="B98" s="3" t="s">
        <v>22</v>
      </c>
      <c r="C98" s="3" t="s">
        <v>23</v>
      </c>
      <c r="D98" s="15" t="s">
        <v>26</v>
      </c>
      <c r="E98" s="102" t="s">
        <v>388</v>
      </c>
      <c r="F98" s="110" t="s">
        <v>28</v>
      </c>
      <c r="G98" s="28">
        <v>3280</v>
      </c>
      <c r="H98" s="151">
        <v>1391</v>
      </c>
      <c r="I98" s="3"/>
      <c r="J98" s="61" t="s">
        <v>601</v>
      </c>
      <c r="K98" s="119" t="s">
        <v>665</v>
      </c>
      <c r="L98" s="18"/>
      <c r="M98" s="49"/>
      <c r="N98" s="50"/>
      <c r="O98" s="1">
        <f t="shared" si="7"/>
        <v>1</v>
      </c>
      <c r="P98" s="1" t="str">
        <f t="shared" si="10"/>
        <v>사유지</v>
      </c>
      <c r="Q98" s="1" t="str">
        <f t="shared" si="11"/>
        <v>사유지답</v>
      </c>
      <c r="R98" s="116">
        <v>4600</v>
      </c>
      <c r="S98" s="116">
        <f t="shared" si="8"/>
        <v>6398600</v>
      </c>
      <c r="T98" s="116">
        <f t="shared" si="9"/>
        <v>19195800</v>
      </c>
    </row>
    <row r="99" spans="1:20" ht="21.95" customHeight="1">
      <c r="A99" s="19">
        <v>96</v>
      </c>
      <c r="B99" s="3" t="s">
        <v>22</v>
      </c>
      <c r="C99" s="3" t="s">
        <v>23</v>
      </c>
      <c r="D99" s="15" t="s">
        <v>26</v>
      </c>
      <c r="E99" s="102" t="s">
        <v>389</v>
      </c>
      <c r="F99" s="110" t="s">
        <v>29</v>
      </c>
      <c r="G99" s="28">
        <v>1542</v>
      </c>
      <c r="H99" s="151">
        <v>1542</v>
      </c>
      <c r="I99" s="3"/>
      <c r="J99" s="61" t="s">
        <v>162</v>
      </c>
      <c r="K99" s="119" t="s">
        <v>38</v>
      </c>
      <c r="L99" s="3"/>
      <c r="M99" s="8"/>
      <c r="N99" s="50"/>
      <c r="O99" s="1">
        <f t="shared" si="7"/>
        <v>1</v>
      </c>
      <c r="P99" s="1" t="str">
        <f t="shared" si="10"/>
        <v>국유지</v>
      </c>
      <c r="Q99" s="1" t="str">
        <f t="shared" si="11"/>
        <v>국유지천</v>
      </c>
      <c r="R99" s="116" t="s">
        <v>288</v>
      </c>
      <c r="S99" s="116" t="str">
        <f t="shared" si="8"/>
        <v>-</v>
      </c>
      <c r="T99" s="116" t="str">
        <f t="shared" si="9"/>
        <v>-</v>
      </c>
    </row>
    <row r="100" spans="1:20" ht="21.95" customHeight="1">
      <c r="A100" s="19">
        <v>97</v>
      </c>
      <c r="B100" s="3" t="s">
        <v>22</v>
      </c>
      <c r="C100" s="3" t="s">
        <v>23</v>
      </c>
      <c r="D100" s="15" t="s">
        <v>26</v>
      </c>
      <c r="E100" s="102" t="s">
        <v>390</v>
      </c>
      <c r="F100" s="110" t="s">
        <v>31</v>
      </c>
      <c r="G100" s="28">
        <v>390</v>
      </c>
      <c r="H100" s="155">
        <v>287</v>
      </c>
      <c r="I100" s="3"/>
      <c r="J100" s="61" t="s">
        <v>162</v>
      </c>
      <c r="K100" s="119" t="s">
        <v>56</v>
      </c>
      <c r="L100" s="3"/>
      <c r="M100" s="8"/>
      <c r="N100" s="50"/>
      <c r="O100" s="1">
        <f t="shared" si="7"/>
        <v>1</v>
      </c>
      <c r="P100" s="1" t="str">
        <f t="shared" si="10"/>
        <v>국유지</v>
      </c>
      <c r="Q100" s="1" t="str">
        <f t="shared" si="11"/>
        <v>국유지도</v>
      </c>
      <c r="R100" s="116" t="s">
        <v>288</v>
      </c>
      <c r="S100" s="116" t="str">
        <f t="shared" si="8"/>
        <v>-</v>
      </c>
      <c r="T100" s="116" t="str">
        <f t="shared" si="9"/>
        <v>-</v>
      </c>
    </row>
    <row r="101" spans="1:20" ht="21.95" customHeight="1">
      <c r="A101" s="19">
        <v>98</v>
      </c>
      <c r="B101" s="3" t="s">
        <v>22</v>
      </c>
      <c r="C101" s="3" t="s">
        <v>23</v>
      </c>
      <c r="D101" s="15" t="s">
        <v>26</v>
      </c>
      <c r="E101" s="102" t="s">
        <v>391</v>
      </c>
      <c r="F101" s="110" t="s">
        <v>30</v>
      </c>
      <c r="G101" s="28">
        <v>2404</v>
      </c>
      <c r="H101" s="151">
        <v>69</v>
      </c>
      <c r="I101" s="3"/>
      <c r="J101" s="61" t="s">
        <v>162</v>
      </c>
      <c r="K101" s="119" t="s">
        <v>71</v>
      </c>
      <c r="L101" s="3"/>
      <c r="M101" s="8"/>
      <c r="N101" s="50"/>
      <c r="O101" s="1">
        <f t="shared" si="7"/>
        <v>1</v>
      </c>
      <c r="P101" s="1" t="str">
        <f t="shared" si="10"/>
        <v>국유지</v>
      </c>
      <c r="Q101" s="1" t="str">
        <f t="shared" si="11"/>
        <v>국유지구</v>
      </c>
      <c r="R101" s="116" t="s">
        <v>288</v>
      </c>
      <c r="S101" s="116" t="str">
        <f t="shared" si="8"/>
        <v>-</v>
      </c>
      <c r="T101" s="116" t="str">
        <f t="shared" si="9"/>
        <v>-</v>
      </c>
    </row>
    <row r="102" spans="1:20" ht="21.95" customHeight="1">
      <c r="A102" s="19">
        <v>99</v>
      </c>
      <c r="B102" s="3" t="s">
        <v>22</v>
      </c>
      <c r="C102" s="3" t="s">
        <v>23</v>
      </c>
      <c r="D102" s="15" t="s">
        <v>26</v>
      </c>
      <c r="E102" s="102" t="s">
        <v>392</v>
      </c>
      <c r="F102" s="110" t="s">
        <v>29</v>
      </c>
      <c r="G102" s="28">
        <v>967</v>
      </c>
      <c r="H102" s="151">
        <v>967</v>
      </c>
      <c r="I102" s="3"/>
      <c r="J102" s="61" t="s">
        <v>162</v>
      </c>
      <c r="K102" s="119" t="s">
        <v>71</v>
      </c>
      <c r="L102" s="18"/>
      <c r="M102" s="49"/>
      <c r="N102" s="50"/>
      <c r="O102" s="1">
        <f t="shared" si="7"/>
        <v>1</v>
      </c>
      <c r="P102" s="1" t="str">
        <f t="shared" si="10"/>
        <v>국유지</v>
      </c>
      <c r="Q102" s="1" t="str">
        <f t="shared" si="11"/>
        <v>국유지천</v>
      </c>
      <c r="R102" s="116" t="s">
        <v>288</v>
      </c>
      <c r="S102" s="116" t="str">
        <f t="shared" si="8"/>
        <v>-</v>
      </c>
      <c r="T102" s="116" t="str">
        <f t="shared" si="9"/>
        <v>-</v>
      </c>
    </row>
    <row r="103" spans="1:20" ht="21.95" customHeight="1">
      <c r="A103" s="19">
        <v>100</v>
      </c>
      <c r="B103" s="3" t="s">
        <v>22</v>
      </c>
      <c r="C103" s="3" t="s">
        <v>23</v>
      </c>
      <c r="D103" s="15" t="s">
        <v>26</v>
      </c>
      <c r="E103" s="102" t="s">
        <v>393</v>
      </c>
      <c r="F103" s="110" t="s">
        <v>28</v>
      </c>
      <c r="G103" s="28">
        <v>2088</v>
      </c>
      <c r="H103" s="151">
        <v>1478</v>
      </c>
      <c r="I103" s="3"/>
      <c r="J103" s="61" t="s">
        <v>602</v>
      </c>
      <c r="K103" s="119" t="s">
        <v>666</v>
      </c>
      <c r="L103" s="3"/>
      <c r="M103" s="8"/>
      <c r="N103" s="50"/>
      <c r="O103" s="1">
        <f t="shared" si="7"/>
        <v>1</v>
      </c>
      <c r="P103" s="1" t="str">
        <f t="shared" si="10"/>
        <v>사유지</v>
      </c>
      <c r="Q103" s="1" t="str">
        <f t="shared" si="11"/>
        <v>사유지답</v>
      </c>
      <c r="R103" s="116">
        <v>4600</v>
      </c>
      <c r="S103" s="116">
        <f t="shared" si="8"/>
        <v>6798800</v>
      </c>
      <c r="T103" s="116">
        <f t="shared" si="9"/>
        <v>20396400</v>
      </c>
    </row>
    <row r="104" spans="1:20" ht="21.95" customHeight="1">
      <c r="A104" s="19">
        <v>101</v>
      </c>
      <c r="B104" s="3" t="s">
        <v>22</v>
      </c>
      <c r="C104" s="3" t="s">
        <v>23</v>
      </c>
      <c r="D104" s="15" t="s">
        <v>26</v>
      </c>
      <c r="E104" s="102" t="s">
        <v>394</v>
      </c>
      <c r="F104" s="110" t="s">
        <v>29</v>
      </c>
      <c r="G104" s="28">
        <v>18022</v>
      </c>
      <c r="H104" s="151">
        <v>18009.2</v>
      </c>
      <c r="I104" s="3"/>
      <c r="J104" s="61" t="s">
        <v>162</v>
      </c>
      <c r="K104" s="119" t="s">
        <v>56</v>
      </c>
      <c r="L104" s="3"/>
      <c r="M104" s="8"/>
      <c r="N104" s="50"/>
      <c r="O104" s="1">
        <f t="shared" si="7"/>
        <v>1</v>
      </c>
      <c r="P104" s="1" t="str">
        <f t="shared" si="10"/>
        <v>국유지</v>
      </c>
      <c r="Q104" s="1" t="str">
        <f t="shared" si="11"/>
        <v>국유지천</v>
      </c>
      <c r="R104" s="116" t="s">
        <v>288</v>
      </c>
      <c r="S104" s="116" t="str">
        <f t="shared" si="8"/>
        <v>-</v>
      </c>
      <c r="T104" s="116" t="str">
        <f t="shared" si="9"/>
        <v>-</v>
      </c>
    </row>
    <row r="105" spans="1:20" ht="21.95" customHeight="1">
      <c r="A105" s="19">
        <v>102</v>
      </c>
      <c r="B105" s="3" t="s">
        <v>22</v>
      </c>
      <c r="C105" s="3" t="s">
        <v>23</v>
      </c>
      <c r="D105" s="15" t="s">
        <v>26</v>
      </c>
      <c r="E105" s="102" t="s">
        <v>395</v>
      </c>
      <c r="F105" s="110" t="s">
        <v>30</v>
      </c>
      <c r="G105" s="28">
        <v>946</v>
      </c>
      <c r="H105" s="151">
        <v>125</v>
      </c>
      <c r="I105" s="3"/>
      <c r="J105" s="61" t="s">
        <v>162</v>
      </c>
      <c r="K105" s="119" t="s">
        <v>71</v>
      </c>
      <c r="L105" s="3"/>
      <c r="M105" s="8"/>
      <c r="N105" s="50"/>
      <c r="O105" s="1">
        <f t="shared" si="7"/>
        <v>1</v>
      </c>
      <c r="P105" s="1" t="str">
        <f t="shared" si="10"/>
        <v>국유지</v>
      </c>
      <c r="Q105" s="1" t="str">
        <f t="shared" si="11"/>
        <v>국유지구</v>
      </c>
      <c r="R105" s="116" t="s">
        <v>288</v>
      </c>
      <c r="S105" s="116" t="str">
        <f t="shared" si="8"/>
        <v>-</v>
      </c>
      <c r="T105" s="116" t="str">
        <f t="shared" si="9"/>
        <v>-</v>
      </c>
    </row>
    <row r="106" spans="1:20" ht="21.95" customHeight="1">
      <c r="A106" s="19">
        <v>103</v>
      </c>
      <c r="B106" s="3" t="s">
        <v>22</v>
      </c>
      <c r="C106" s="3" t="s">
        <v>23</v>
      </c>
      <c r="D106" s="15" t="s">
        <v>26</v>
      </c>
      <c r="E106" s="102" t="s">
        <v>396</v>
      </c>
      <c r="F106" s="110" t="s">
        <v>31</v>
      </c>
      <c r="G106" s="28">
        <v>1287</v>
      </c>
      <c r="H106" s="151">
        <v>134</v>
      </c>
      <c r="I106" s="3"/>
      <c r="J106" s="61" t="s">
        <v>165</v>
      </c>
      <c r="K106" s="119" t="s">
        <v>71</v>
      </c>
      <c r="L106" s="15"/>
      <c r="M106" s="17"/>
      <c r="N106" s="58"/>
      <c r="O106" s="1">
        <f t="shared" si="7"/>
        <v>1</v>
      </c>
      <c r="P106" s="1" t="str">
        <f t="shared" si="10"/>
        <v>국유지</v>
      </c>
      <c r="Q106" s="1" t="str">
        <f t="shared" si="11"/>
        <v>국유지도</v>
      </c>
      <c r="R106" s="116" t="s">
        <v>288</v>
      </c>
      <c r="S106" s="116" t="str">
        <f t="shared" si="8"/>
        <v>-</v>
      </c>
      <c r="T106" s="116" t="str">
        <f t="shared" si="9"/>
        <v>-</v>
      </c>
    </row>
    <row r="107" spans="1:20" ht="21.95" customHeight="1">
      <c r="A107" s="19">
        <v>104</v>
      </c>
      <c r="B107" s="3" t="s">
        <v>22</v>
      </c>
      <c r="C107" s="3" t="s">
        <v>23</v>
      </c>
      <c r="D107" s="15" t="s">
        <v>26</v>
      </c>
      <c r="E107" s="102" t="s">
        <v>397</v>
      </c>
      <c r="F107" s="110" t="s">
        <v>28</v>
      </c>
      <c r="G107" s="28">
        <v>1985</v>
      </c>
      <c r="H107" s="151">
        <v>19</v>
      </c>
      <c r="I107" s="3"/>
      <c r="J107" s="61" t="s">
        <v>602</v>
      </c>
      <c r="K107" s="119" t="s">
        <v>661</v>
      </c>
      <c r="L107" s="7"/>
      <c r="M107" s="53"/>
      <c r="N107" s="50"/>
      <c r="O107" s="1">
        <f t="shared" si="7"/>
        <v>1</v>
      </c>
      <c r="P107" s="1" t="str">
        <f t="shared" si="10"/>
        <v>사유지</v>
      </c>
      <c r="Q107" s="1" t="str">
        <f t="shared" si="11"/>
        <v>사유지답</v>
      </c>
      <c r="R107" s="116">
        <v>4600</v>
      </c>
      <c r="S107" s="116">
        <f t="shared" si="8"/>
        <v>87400</v>
      </c>
      <c r="T107" s="116">
        <f t="shared" si="9"/>
        <v>262200</v>
      </c>
    </row>
    <row r="108" spans="1:20" ht="21.95" customHeight="1">
      <c r="A108" s="19">
        <v>105</v>
      </c>
      <c r="B108" s="3" t="s">
        <v>22</v>
      </c>
      <c r="C108" s="3" t="s">
        <v>23</v>
      </c>
      <c r="D108" s="15" t="s">
        <v>26</v>
      </c>
      <c r="E108" s="102" t="s">
        <v>398</v>
      </c>
      <c r="F108" s="110" t="s">
        <v>28</v>
      </c>
      <c r="G108" s="28">
        <v>53</v>
      </c>
      <c r="H108" s="151">
        <v>53</v>
      </c>
      <c r="I108" s="3"/>
      <c r="J108" s="66" t="s">
        <v>166</v>
      </c>
      <c r="K108" s="119" t="s">
        <v>667</v>
      </c>
      <c r="L108" s="18"/>
      <c r="M108" s="49"/>
      <c r="N108" s="50"/>
      <c r="O108" s="1">
        <f t="shared" si="7"/>
        <v>1</v>
      </c>
      <c r="P108" s="1" t="str">
        <f t="shared" si="10"/>
        <v>사유지</v>
      </c>
      <c r="Q108" s="1" t="str">
        <f t="shared" si="11"/>
        <v>사유지답</v>
      </c>
      <c r="R108" s="116">
        <v>4600</v>
      </c>
      <c r="S108" s="116">
        <f t="shared" si="8"/>
        <v>243800</v>
      </c>
      <c r="T108" s="116">
        <f t="shared" si="9"/>
        <v>731400</v>
      </c>
    </row>
    <row r="109" spans="1:20" ht="21.95" customHeight="1">
      <c r="A109" s="19">
        <v>106</v>
      </c>
      <c r="B109" s="3" t="s">
        <v>22</v>
      </c>
      <c r="C109" s="3" t="s">
        <v>23</v>
      </c>
      <c r="D109" s="15" t="s">
        <v>26</v>
      </c>
      <c r="E109" s="102" t="s">
        <v>399</v>
      </c>
      <c r="F109" s="110" t="s">
        <v>28</v>
      </c>
      <c r="G109" s="28">
        <v>3366</v>
      </c>
      <c r="H109" s="151">
        <v>95</v>
      </c>
      <c r="I109" s="3"/>
      <c r="J109" s="61" t="s">
        <v>603</v>
      </c>
      <c r="K109" s="119" t="s">
        <v>661</v>
      </c>
      <c r="L109" s="18"/>
      <c r="M109" s="49"/>
      <c r="N109" s="50"/>
      <c r="O109" s="1">
        <f t="shared" si="7"/>
        <v>1</v>
      </c>
      <c r="P109" s="1" t="str">
        <f t="shared" si="10"/>
        <v>사유지</v>
      </c>
      <c r="Q109" s="1" t="str">
        <f t="shared" si="11"/>
        <v>사유지답</v>
      </c>
      <c r="R109" s="116">
        <v>4600</v>
      </c>
      <c r="S109" s="116">
        <f t="shared" si="8"/>
        <v>437000</v>
      </c>
      <c r="T109" s="116">
        <f t="shared" si="9"/>
        <v>1311000</v>
      </c>
    </row>
    <row r="110" spans="1:20" ht="21.95" customHeight="1">
      <c r="A110" s="19">
        <v>107</v>
      </c>
      <c r="B110" s="3" t="s">
        <v>22</v>
      </c>
      <c r="C110" s="3" t="s">
        <v>23</v>
      </c>
      <c r="D110" s="15" t="s">
        <v>26</v>
      </c>
      <c r="E110" s="102" t="s">
        <v>400</v>
      </c>
      <c r="F110" s="110" t="s">
        <v>29</v>
      </c>
      <c r="G110" s="28">
        <v>144</v>
      </c>
      <c r="H110" s="151">
        <v>144</v>
      </c>
      <c r="I110" s="3"/>
      <c r="J110" s="61" t="s">
        <v>162</v>
      </c>
      <c r="K110" s="119" t="s">
        <v>71</v>
      </c>
      <c r="L110" s="18"/>
      <c r="M110" s="49"/>
      <c r="N110" s="50"/>
      <c r="O110" s="1">
        <f t="shared" si="7"/>
        <v>1</v>
      </c>
      <c r="P110" s="1" t="str">
        <f>IF(J110="국유지", "국유지", "사유지")</f>
        <v>국유지</v>
      </c>
      <c r="Q110" s="1" t="str">
        <f>P110&amp;F110</f>
        <v>국유지천</v>
      </c>
      <c r="R110" s="116" t="s">
        <v>288</v>
      </c>
      <c r="S110" s="116" t="str">
        <f t="shared" si="8"/>
        <v>-</v>
      </c>
      <c r="T110" s="116" t="str">
        <f t="shared" si="9"/>
        <v>-</v>
      </c>
    </row>
    <row r="111" spans="1:20" ht="21.95" customHeight="1">
      <c r="A111" s="13">
        <v>108</v>
      </c>
      <c r="B111" s="2" t="s">
        <v>22</v>
      </c>
      <c r="C111" s="2" t="s">
        <v>23</v>
      </c>
      <c r="D111" s="14" t="s">
        <v>26</v>
      </c>
      <c r="E111" s="105" t="s">
        <v>401</v>
      </c>
      <c r="F111" s="113" t="s">
        <v>28</v>
      </c>
      <c r="G111" s="20">
        <v>3139</v>
      </c>
      <c r="H111" s="152">
        <v>1939</v>
      </c>
      <c r="I111" s="159"/>
      <c r="J111" s="59" t="s">
        <v>603</v>
      </c>
      <c r="K111" s="127" t="s">
        <v>668</v>
      </c>
      <c r="L111" s="23"/>
      <c r="M111" s="51"/>
      <c r="N111" s="48"/>
      <c r="O111" s="1">
        <f t="shared" si="7"/>
        <v>1</v>
      </c>
      <c r="P111" s="1" t="str">
        <f>IF(J111="국유지", "국유지", "사유지")</f>
        <v>사유지</v>
      </c>
      <c r="Q111" s="1" t="str">
        <f>P111&amp;F111</f>
        <v>사유지답</v>
      </c>
      <c r="R111" s="116">
        <v>4600</v>
      </c>
      <c r="S111" s="116">
        <f t="shared" si="8"/>
        <v>8919400</v>
      </c>
      <c r="T111" s="116">
        <f t="shared" si="9"/>
        <v>26758200</v>
      </c>
    </row>
    <row r="112" spans="1:20" ht="21.95" customHeight="1">
      <c r="A112" s="157">
        <v>109</v>
      </c>
      <c r="B112" s="158" t="s">
        <v>22</v>
      </c>
      <c r="C112" s="158" t="s">
        <v>23</v>
      </c>
      <c r="D112" s="21" t="s">
        <v>26</v>
      </c>
      <c r="E112" s="100" t="s">
        <v>402</v>
      </c>
      <c r="F112" s="108" t="s">
        <v>30</v>
      </c>
      <c r="G112" s="27">
        <v>1876</v>
      </c>
      <c r="H112" s="150">
        <v>370</v>
      </c>
      <c r="I112" s="21"/>
      <c r="J112" s="62" t="s">
        <v>162</v>
      </c>
      <c r="K112" s="117" t="s">
        <v>71</v>
      </c>
      <c r="L112" s="22"/>
      <c r="M112" s="52"/>
      <c r="N112" s="156"/>
      <c r="O112" s="1">
        <f t="shared" si="7"/>
        <v>1</v>
      </c>
      <c r="P112" s="1" t="str">
        <f>IF(J112="국유지", "국유지", "사유지")</f>
        <v>국유지</v>
      </c>
      <c r="Q112" s="1" t="str">
        <f>P112&amp;F112</f>
        <v>국유지구</v>
      </c>
      <c r="R112" s="116" t="s">
        <v>288</v>
      </c>
      <c r="S112" s="116" t="str">
        <f t="shared" si="8"/>
        <v>-</v>
      </c>
      <c r="T112" s="116" t="str">
        <f t="shared" si="9"/>
        <v>-</v>
      </c>
    </row>
    <row r="113" spans="1:20" ht="21.95" customHeight="1">
      <c r="A113" s="19">
        <v>110</v>
      </c>
      <c r="B113" s="3" t="s">
        <v>22</v>
      </c>
      <c r="C113" s="3" t="s">
        <v>23</v>
      </c>
      <c r="D113" s="15" t="s">
        <v>26</v>
      </c>
      <c r="E113" s="107" t="s">
        <v>403</v>
      </c>
      <c r="F113" s="110" t="s">
        <v>32</v>
      </c>
      <c r="G113" s="28">
        <v>2301</v>
      </c>
      <c r="H113" s="151">
        <v>1645</v>
      </c>
      <c r="I113" s="15"/>
      <c r="J113" s="61" t="s">
        <v>162</v>
      </c>
      <c r="K113" s="119" t="s">
        <v>71</v>
      </c>
      <c r="L113" s="18"/>
      <c r="M113" s="49"/>
      <c r="N113" s="50"/>
      <c r="O113" s="1">
        <f t="shared" si="7"/>
        <v>1</v>
      </c>
      <c r="P113" s="1" t="str">
        <f>IF(J113="국유지", "국유지", "사유지")</f>
        <v>국유지</v>
      </c>
      <c r="Q113" s="1" t="str">
        <f>P113&amp;F113</f>
        <v>국유지제</v>
      </c>
      <c r="R113" s="116" t="s">
        <v>288</v>
      </c>
      <c r="S113" s="116" t="str">
        <f t="shared" si="8"/>
        <v>-</v>
      </c>
      <c r="T113" s="116" t="str">
        <f t="shared" si="9"/>
        <v>-</v>
      </c>
    </row>
    <row r="114" spans="1:20" ht="21.95" customHeight="1">
      <c r="A114" s="19">
        <v>111</v>
      </c>
      <c r="B114" s="3" t="s">
        <v>22</v>
      </c>
      <c r="C114" s="3" t="s">
        <v>23</v>
      </c>
      <c r="D114" s="15" t="s">
        <v>26</v>
      </c>
      <c r="E114" s="102" t="s">
        <v>404</v>
      </c>
      <c r="F114" s="110" t="s">
        <v>29</v>
      </c>
      <c r="G114" s="28">
        <v>5397</v>
      </c>
      <c r="H114" s="151">
        <v>3274</v>
      </c>
      <c r="I114" s="15"/>
      <c r="J114" s="61" t="s">
        <v>162</v>
      </c>
      <c r="K114" s="119" t="s">
        <v>71</v>
      </c>
      <c r="L114" s="18"/>
      <c r="M114" s="49"/>
      <c r="N114" s="50"/>
      <c r="O114" s="1">
        <f t="shared" si="7"/>
        <v>1</v>
      </c>
      <c r="P114" s="1" t="str">
        <f t="shared" ref="P114:P137" si="12">IF(J114="국유지", "국유지", "사유지")</f>
        <v>국유지</v>
      </c>
      <c r="Q114" s="1" t="str">
        <f t="shared" ref="Q114:Q137" si="13">P114&amp;F114</f>
        <v>국유지천</v>
      </c>
      <c r="R114" s="116" t="s">
        <v>288</v>
      </c>
      <c r="S114" s="116" t="str">
        <f t="shared" si="8"/>
        <v>-</v>
      </c>
      <c r="T114" s="116" t="str">
        <f t="shared" si="9"/>
        <v>-</v>
      </c>
    </row>
    <row r="115" spans="1:20" ht="21.95" customHeight="1">
      <c r="A115" s="19">
        <v>112</v>
      </c>
      <c r="B115" s="3" t="s">
        <v>22</v>
      </c>
      <c r="C115" s="3" t="s">
        <v>23</v>
      </c>
      <c r="D115" s="15" t="s">
        <v>26</v>
      </c>
      <c r="E115" s="102" t="s">
        <v>405</v>
      </c>
      <c r="F115" s="110" t="s">
        <v>32</v>
      </c>
      <c r="G115" s="28">
        <v>1440</v>
      </c>
      <c r="H115" s="154">
        <v>787</v>
      </c>
      <c r="I115" s="3"/>
      <c r="J115" s="61" t="s">
        <v>162</v>
      </c>
      <c r="K115" s="119" t="s">
        <v>71</v>
      </c>
      <c r="L115" s="3"/>
      <c r="M115" s="49"/>
      <c r="N115" s="50"/>
      <c r="O115" s="1">
        <f t="shared" si="7"/>
        <v>1</v>
      </c>
      <c r="P115" s="1" t="str">
        <f t="shared" si="12"/>
        <v>국유지</v>
      </c>
      <c r="Q115" s="1" t="str">
        <f t="shared" si="13"/>
        <v>국유지제</v>
      </c>
      <c r="R115" s="116" t="s">
        <v>288</v>
      </c>
      <c r="S115" s="116" t="str">
        <f t="shared" si="8"/>
        <v>-</v>
      </c>
      <c r="T115" s="116" t="str">
        <f t="shared" si="9"/>
        <v>-</v>
      </c>
    </row>
    <row r="116" spans="1:20" ht="21.95" customHeight="1">
      <c r="A116" s="19">
        <v>113</v>
      </c>
      <c r="B116" s="3" t="s">
        <v>22</v>
      </c>
      <c r="C116" s="3" t="s">
        <v>23</v>
      </c>
      <c r="D116" s="15" t="s">
        <v>26</v>
      </c>
      <c r="E116" s="102" t="s">
        <v>406</v>
      </c>
      <c r="F116" s="110" t="s">
        <v>30</v>
      </c>
      <c r="G116" s="28">
        <v>2619</v>
      </c>
      <c r="H116" s="151">
        <v>665</v>
      </c>
      <c r="I116" s="15"/>
      <c r="J116" s="61" t="s">
        <v>162</v>
      </c>
      <c r="K116" s="119" t="s">
        <v>71</v>
      </c>
      <c r="L116" s="3"/>
      <c r="M116" s="49"/>
      <c r="N116" s="50"/>
      <c r="O116" s="1">
        <f t="shared" si="7"/>
        <v>1</v>
      </c>
      <c r="P116" s="1" t="str">
        <f t="shared" si="12"/>
        <v>국유지</v>
      </c>
      <c r="Q116" s="1" t="str">
        <f t="shared" si="13"/>
        <v>국유지구</v>
      </c>
      <c r="R116" s="116" t="s">
        <v>288</v>
      </c>
      <c r="S116" s="116" t="str">
        <f t="shared" si="8"/>
        <v>-</v>
      </c>
      <c r="T116" s="116" t="str">
        <f t="shared" si="9"/>
        <v>-</v>
      </c>
    </row>
    <row r="117" spans="1:20" ht="21.95" customHeight="1">
      <c r="A117" s="19">
        <v>114</v>
      </c>
      <c r="B117" s="3" t="s">
        <v>22</v>
      </c>
      <c r="C117" s="3" t="s">
        <v>27</v>
      </c>
      <c r="D117" s="15" t="s">
        <v>26</v>
      </c>
      <c r="E117" s="102" t="s">
        <v>407</v>
      </c>
      <c r="F117" s="110" t="s">
        <v>28</v>
      </c>
      <c r="G117" s="28">
        <v>3000</v>
      </c>
      <c r="H117" s="151">
        <v>26</v>
      </c>
      <c r="I117" s="15"/>
      <c r="J117" s="61" t="s">
        <v>604</v>
      </c>
      <c r="K117" s="130" t="s">
        <v>706</v>
      </c>
      <c r="L117" s="3"/>
      <c r="M117" s="49"/>
      <c r="N117" s="50"/>
      <c r="O117" s="1">
        <f t="shared" si="7"/>
        <v>1</v>
      </c>
      <c r="P117" s="1" t="str">
        <f t="shared" si="12"/>
        <v>사유지</v>
      </c>
      <c r="Q117" s="1" t="str">
        <f t="shared" si="13"/>
        <v>사유지답</v>
      </c>
      <c r="R117" s="116">
        <v>4650</v>
      </c>
      <c r="S117" s="116">
        <f t="shared" si="8"/>
        <v>120900</v>
      </c>
      <c r="T117" s="116">
        <f t="shared" si="9"/>
        <v>362700</v>
      </c>
    </row>
    <row r="118" spans="1:20" ht="21.95" customHeight="1">
      <c r="A118" s="19">
        <v>115</v>
      </c>
      <c r="B118" s="3" t="s">
        <v>22</v>
      </c>
      <c r="C118" s="3" t="s">
        <v>27</v>
      </c>
      <c r="D118" s="15" t="s">
        <v>26</v>
      </c>
      <c r="E118" s="102" t="s">
        <v>408</v>
      </c>
      <c r="F118" s="110" t="s">
        <v>28</v>
      </c>
      <c r="G118" s="28">
        <v>2100</v>
      </c>
      <c r="H118" s="151">
        <v>155</v>
      </c>
      <c r="I118" s="15"/>
      <c r="J118" s="61" t="s">
        <v>605</v>
      </c>
      <c r="K118" s="119" t="s">
        <v>670</v>
      </c>
      <c r="L118" s="18"/>
      <c r="M118" s="49"/>
      <c r="N118" s="50"/>
      <c r="O118" s="1">
        <f t="shared" si="7"/>
        <v>1</v>
      </c>
      <c r="P118" s="1" t="str">
        <f t="shared" si="12"/>
        <v>사유지</v>
      </c>
      <c r="Q118" s="1" t="str">
        <f t="shared" si="13"/>
        <v>사유지답</v>
      </c>
      <c r="R118" s="116">
        <v>4650</v>
      </c>
      <c r="S118" s="116">
        <f t="shared" si="8"/>
        <v>720750</v>
      </c>
      <c r="T118" s="116">
        <f t="shared" si="9"/>
        <v>2162250</v>
      </c>
    </row>
    <row r="119" spans="1:20" ht="21.95" customHeight="1">
      <c r="A119" s="19">
        <v>116</v>
      </c>
      <c r="B119" s="3" t="s">
        <v>22</v>
      </c>
      <c r="C119" s="3" t="s">
        <v>27</v>
      </c>
      <c r="D119" s="15" t="s">
        <v>26</v>
      </c>
      <c r="E119" s="102" t="s">
        <v>409</v>
      </c>
      <c r="F119" s="110" t="s">
        <v>28</v>
      </c>
      <c r="G119" s="28">
        <v>900</v>
      </c>
      <c r="H119" s="151">
        <v>71</v>
      </c>
      <c r="I119" s="15"/>
      <c r="J119" s="61" t="s">
        <v>606</v>
      </c>
      <c r="K119" s="119" t="s">
        <v>669</v>
      </c>
      <c r="L119" s="3"/>
      <c r="M119" s="49"/>
      <c r="N119" s="50"/>
      <c r="O119" s="1">
        <f t="shared" si="7"/>
        <v>1</v>
      </c>
      <c r="P119" s="1" t="str">
        <f t="shared" si="12"/>
        <v>사유지</v>
      </c>
      <c r="Q119" s="1" t="str">
        <f t="shared" si="13"/>
        <v>사유지답</v>
      </c>
      <c r="R119" s="116">
        <v>4650</v>
      </c>
      <c r="S119" s="116">
        <f t="shared" si="8"/>
        <v>330150</v>
      </c>
      <c r="T119" s="116">
        <f t="shared" si="9"/>
        <v>990450</v>
      </c>
    </row>
    <row r="120" spans="1:20" ht="21.95" customHeight="1">
      <c r="A120" s="19">
        <v>117</v>
      </c>
      <c r="B120" s="3" t="s">
        <v>22</v>
      </c>
      <c r="C120" s="3" t="s">
        <v>27</v>
      </c>
      <c r="D120" s="15" t="s">
        <v>26</v>
      </c>
      <c r="E120" s="102" t="s">
        <v>410</v>
      </c>
      <c r="F120" s="110" t="s">
        <v>28</v>
      </c>
      <c r="G120" s="28">
        <v>1000</v>
      </c>
      <c r="H120" s="151">
        <v>77</v>
      </c>
      <c r="I120" s="15"/>
      <c r="J120" s="61" t="s">
        <v>606</v>
      </c>
      <c r="K120" s="119" t="s">
        <v>669</v>
      </c>
      <c r="L120" s="15"/>
      <c r="M120" s="49"/>
      <c r="N120" s="50"/>
      <c r="O120" s="1">
        <f t="shared" si="7"/>
        <v>1</v>
      </c>
      <c r="P120" s="1" t="str">
        <f t="shared" si="12"/>
        <v>사유지</v>
      </c>
      <c r="Q120" s="1" t="str">
        <f t="shared" si="13"/>
        <v>사유지답</v>
      </c>
      <c r="R120" s="116">
        <v>4650</v>
      </c>
      <c r="S120" s="116">
        <f t="shared" si="8"/>
        <v>358050</v>
      </c>
      <c r="T120" s="116">
        <f t="shared" si="9"/>
        <v>1074150</v>
      </c>
    </row>
    <row r="121" spans="1:20" ht="21.95" customHeight="1">
      <c r="A121" s="19">
        <v>118</v>
      </c>
      <c r="B121" s="3" t="s">
        <v>22</v>
      </c>
      <c r="C121" s="3" t="s">
        <v>27</v>
      </c>
      <c r="D121" s="15" t="s">
        <v>26</v>
      </c>
      <c r="E121" s="102" t="s">
        <v>411</v>
      </c>
      <c r="F121" s="110" t="s">
        <v>28</v>
      </c>
      <c r="G121" s="28">
        <v>2000</v>
      </c>
      <c r="H121" s="151">
        <v>158</v>
      </c>
      <c r="I121" s="15"/>
      <c r="J121" s="61" t="s">
        <v>607</v>
      </c>
      <c r="K121" s="119" t="s">
        <v>654</v>
      </c>
      <c r="L121" s="15"/>
      <c r="M121" s="49"/>
      <c r="N121" s="50"/>
      <c r="O121" s="1">
        <f t="shared" si="7"/>
        <v>1</v>
      </c>
      <c r="P121" s="1" t="str">
        <f t="shared" si="12"/>
        <v>사유지</v>
      </c>
      <c r="Q121" s="1" t="str">
        <f t="shared" si="13"/>
        <v>사유지답</v>
      </c>
      <c r="R121" s="116">
        <v>4650</v>
      </c>
      <c r="S121" s="116">
        <f t="shared" si="8"/>
        <v>734700</v>
      </c>
      <c r="T121" s="116">
        <f t="shared" si="9"/>
        <v>2204100</v>
      </c>
    </row>
    <row r="122" spans="1:20" ht="21.95" customHeight="1">
      <c r="A122" s="19">
        <v>119</v>
      </c>
      <c r="B122" s="3" t="s">
        <v>22</v>
      </c>
      <c r="C122" s="3" t="s">
        <v>27</v>
      </c>
      <c r="D122" s="15" t="s">
        <v>26</v>
      </c>
      <c r="E122" s="102" t="s">
        <v>412</v>
      </c>
      <c r="F122" s="110" t="s">
        <v>28</v>
      </c>
      <c r="G122" s="28">
        <v>1400</v>
      </c>
      <c r="H122" s="151">
        <v>112</v>
      </c>
      <c r="I122" s="36"/>
      <c r="J122" s="61" t="s">
        <v>582</v>
      </c>
      <c r="K122" s="125" t="s">
        <v>654</v>
      </c>
      <c r="L122" s="18"/>
      <c r="M122" s="49"/>
      <c r="N122" s="50"/>
      <c r="O122" s="1">
        <f t="shared" si="7"/>
        <v>1</v>
      </c>
      <c r="P122" s="1" t="str">
        <f t="shared" si="12"/>
        <v>사유지</v>
      </c>
      <c r="Q122" s="1" t="str">
        <f t="shared" si="13"/>
        <v>사유지답</v>
      </c>
      <c r="R122" s="116">
        <v>4650</v>
      </c>
      <c r="S122" s="116">
        <f t="shared" si="8"/>
        <v>520800</v>
      </c>
      <c r="T122" s="116">
        <f t="shared" si="9"/>
        <v>1562400</v>
      </c>
    </row>
    <row r="123" spans="1:20" ht="21.95" customHeight="1">
      <c r="A123" s="19">
        <v>120</v>
      </c>
      <c r="B123" s="3" t="s">
        <v>22</v>
      </c>
      <c r="C123" s="3" t="s">
        <v>27</v>
      </c>
      <c r="D123" s="15" t="s">
        <v>26</v>
      </c>
      <c r="E123" s="102" t="s">
        <v>413</v>
      </c>
      <c r="F123" s="110" t="s">
        <v>28</v>
      </c>
      <c r="G123" s="28">
        <v>1600</v>
      </c>
      <c r="H123" s="151">
        <v>127</v>
      </c>
      <c r="I123" s="15"/>
      <c r="J123" s="61" t="s">
        <v>582</v>
      </c>
      <c r="K123" s="125" t="s">
        <v>654</v>
      </c>
      <c r="L123" s="18"/>
      <c r="M123" s="49"/>
      <c r="N123" s="50"/>
      <c r="O123" s="1">
        <f t="shared" si="7"/>
        <v>1</v>
      </c>
      <c r="P123" s="1" t="str">
        <f t="shared" si="12"/>
        <v>사유지</v>
      </c>
      <c r="Q123" s="1" t="str">
        <f t="shared" si="13"/>
        <v>사유지답</v>
      </c>
      <c r="R123" s="116">
        <v>4650</v>
      </c>
      <c r="S123" s="116">
        <f t="shared" si="8"/>
        <v>590550</v>
      </c>
      <c r="T123" s="116">
        <f t="shared" si="9"/>
        <v>1771650</v>
      </c>
    </row>
    <row r="124" spans="1:20" ht="21.95" customHeight="1">
      <c r="A124" s="19">
        <v>121</v>
      </c>
      <c r="B124" s="3" t="s">
        <v>22</v>
      </c>
      <c r="C124" s="3" t="s">
        <v>27</v>
      </c>
      <c r="D124" s="15" t="s">
        <v>26</v>
      </c>
      <c r="E124" s="102" t="s">
        <v>414</v>
      </c>
      <c r="F124" s="110" t="s">
        <v>28</v>
      </c>
      <c r="G124" s="28">
        <v>2400</v>
      </c>
      <c r="H124" s="151">
        <v>252</v>
      </c>
      <c r="I124" s="15"/>
      <c r="J124" s="61" t="s">
        <v>608</v>
      </c>
      <c r="K124" s="119" t="s">
        <v>671</v>
      </c>
      <c r="L124" s="18"/>
      <c r="M124" s="49"/>
      <c r="N124" s="50"/>
      <c r="O124" s="1">
        <f t="shared" si="7"/>
        <v>1</v>
      </c>
      <c r="P124" s="1" t="str">
        <f t="shared" si="12"/>
        <v>사유지</v>
      </c>
      <c r="Q124" s="1" t="str">
        <f t="shared" si="13"/>
        <v>사유지답</v>
      </c>
      <c r="R124" s="116">
        <v>4650</v>
      </c>
      <c r="S124" s="116">
        <f t="shared" si="8"/>
        <v>1171800</v>
      </c>
      <c r="T124" s="116">
        <f t="shared" si="9"/>
        <v>3515400</v>
      </c>
    </row>
    <row r="125" spans="1:20" ht="21.95" customHeight="1">
      <c r="A125" s="19">
        <v>122</v>
      </c>
      <c r="B125" s="3" t="s">
        <v>22</v>
      </c>
      <c r="C125" s="3" t="s">
        <v>27</v>
      </c>
      <c r="D125" s="15" t="s">
        <v>26</v>
      </c>
      <c r="E125" s="102" t="s">
        <v>415</v>
      </c>
      <c r="F125" s="110" t="s">
        <v>28</v>
      </c>
      <c r="G125" s="28">
        <v>600</v>
      </c>
      <c r="H125" s="151">
        <v>91</v>
      </c>
      <c r="I125" s="35"/>
      <c r="J125" s="63" t="s">
        <v>609</v>
      </c>
      <c r="K125" s="121" t="s">
        <v>658</v>
      </c>
      <c r="L125" s="18"/>
      <c r="M125" s="49"/>
      <c r="N125" s="50"/>
      <c r="O125" s="1">
        <f t="shared" si="7"/>
        <v>1</v>
      </c>
      <c r="P125" s="1" t="str">
        <f t="shared" si="12"/>
        <v>사유지</v>
      </c>
      <c r="Q125" s="1" t="str">
        <f t="shared" si="13"/>
        <v>사유지답</v>
      </c>
      <c r="R125" s="116">
        <v>4650</v>
      </c>
      <c r="S125" s="116">
        <f t="shared" si="8"/>
        <v>423150</v>
      </c>
      <c r="T125" s="116">
        <f t="shared" si="9"/>
        <v>1269450</v>
      </c>
    </row>
    <row r="126" spans="1:20" ht="21.95" customHeight="1">
      <c r="A126" s="19">
        <v>123</v>
      </c>
      <c r="B126" s="3" t="s">
        <v>22</v>
      </c>
      <c r="C126" s="3" t="s">
        <v>27</v>
      </c>
      <c r="D126" s="15" t="s">
        <v>26</v>
      </c>
      <c r="E126" s="106" t="s">
        <v>416</v>
      </c>
      <c r="F126" s="110" t="s">
        <v>28</v>
      </c>
      <c r="G126" s="28">
        <v>4528</v>
      </c>
      <c r="H126" s="151">
        <v>1274</v>
      </c>
      <c r="I126" s="15"/>
      <c r="J126" s="63" t="s">
        <v>609</v>
      </c>
      <c r="K126" s="121" t="s">
        <v>658</v>
      </c>
      <c r="L126" s="18"/>
      <c r="M126" s="49"/>
      <c r="N126" s="50"/>
      <c r="O126" s="1">
        <f t="shared" si="7"/>
        <v>1</v>
      </c>
      <c r="P126" s="1" t="str">
        <f t="shared" si="12"/>
        <v>사유지</v>
      </c>
      <c r="Q126" s="1" t="str">
        <f t="shared" si="13"/>
        <v>사유지답</v>
      </c>
      <c r="R126" s="116">
        <v>4650</v>
      </c>
      <c r="S126" s="116">
        <f t="shared" si="8"/>
        <v>5924100</v>
      </c>
      <c r="T126" s="116">
        <f t="shared" si="9"/>
        <v>17772300</v>
      </c>
    </row>
    <row r="127" spans="1:20" ht="21.95" customHeight="1">
      <c r="A127" s="19">
        <v>124</v>
      </c>
      <c r="B127" s="3" t="s">
        <v>22</v>
      </c>
      <c r="C127" s="3" t="s">
        <v>27</v>
      </c>
      <c r="D127" s="15" t="s">
        <v>26</v>
      </c>
      <c r="E127" s="106" t="s">
        <v>417</v>
      </c>
      <c r="F127" s="110" t="s">
        <v>29</v>
      </c>
      <c r="G127" s="28">
        <v>32965</v>
      </c>
      <c r="H127" s="151">
        <v>22961.1</v>
      </c>
      <c r="I127" s="15"/>
      <c r="J127" s="66" t="s">
        <v>292</v>
      </c>
      <c r="K127" s="131" t="s">
        <v>672</v>
      </c>
      <c r="L127" s="18"/>
      <c r="M127" s="49"/>
      <c r="N127" s="50"/>
      <c r="O127" s="1">
        <f t="shared" si="7"/>
        <v>1</v>
      </c>
      <c r="P127" s="1" t="str">
        <f t="shared" si="12"/>
        <v>사유지</v>
      </c>
      <c r="Q127" s="1" t="str">
        <f t="shared" si="13"/>
        <v>사유지천</v>
      </c>
      <c r="R127" s="116">
        <v>1550</v>
      </c>
      <c r="S127" s="116">
        <f t="shared" si="8"/>
        <v>35589705</v>
      </c>
      <c r="T127" s="116">
        <f t="shared" si="9"/>
        <v>106769115</v>
      </c>
    </row>
    <row r="128" spans="1:20" ht="21.95" customHeight="1">
      <c r="A128" s="19">
        <v>125</v>
      </c>
      <c r="B128" s="3" t="s">
        <v>22</v>
      </c>
      <c r="C128" s="3" t="s">
        <v>27</v>
      </c>
      <c r="D128" s="15" t="s">
        <v>26</v>
      </c>
      <c r="E128" s="106" t="s">
        <v>418</v>
      </c>
      <c r="F128" s="110" t="s">
        <v>561</v>
      </c>
      <c r="G128" s="28">
        <v>4056</v>
      </c>
      <c r="H128" s="151">
        <v>2500.6999999999998</v>
      </c>
      <c r="I128" s="15"/>
      <c r="J128" s="66" t="s">
        <v>91</v>
      </c>
      <c r="K128" s="131" t="s">
        <v>673</v>
      </c>
      <c r="L128" s="18"/>
      <c r="M128" s="49"/>
      <c r="N128" s="50"/>
      <c r="O128" s="1">
        <f t="shared" si="7"/>
        <v>1</v>
      </c>
      <c r="P128" s="1" t="str">
        <f t="shared" si="12"/>
        <v>사유지</v>
      </c>
      <c r="Q128" s="1" t="str">
        <f t="shared" si="13"/>
        <v>사유지제</v>
      </c>
      <c r="R128" s="116">
        <v>1550</v>
      </c>
      <c r="S128" s="116">
        <f t="shared" si="8"/>
        <v>3876084.9999999995</v>
      </c>
      <c r="T128" s="116">
        <f t="shared" si="9"/>
        <v>11628254.999999998</v>
      </c>
    </row>
    <row r="129" spans="1:20" ht="21.95" customHeight="1">
      <c r="A129" s="13">
        <v>126</v>
      </c>
      <c r="B129" s="2" t="s">
        <v>22</v>
      </c>
      <c r="C129" s="2" t="s">
        <v>27</v>
      </c>
      <c r="D129" s="14" t="s">
        <v>26</v>
      </c>
      <c r="E129" s="105" t="s">
        <v>419</v>
      </c>
      <c r="F129" s="113" t="s">
        <v>28</v>
      </c>
      <c r="G129" s="20">
        <v>1666</v>
      </c>
      <c r="H129" s="152">
        <v>1666</v>
      </c>
      <c r="I129" s="14"/>
      <c r="J129" s="59" t="s">
        <v>162</v>
      </c>
      <c r="K129" s="127" t="s">
        <v>563</v>
      </c>
      <c r="L129" s="23"/>
      <c r="M129" s="51"/>
      <c r="N129" s="48"/>
      <c r="O129" s="1">
        <f t="shared" si="7"/>
        <v>1</v>
      </c>
      <c r="P129" s="1" t="str">
        <f t="shared" si="12"/>
        <v>국유지</v>
      </c>
      <c r="Q129" s="1" t="str">
        <f t="shared" si="13"/>
        <v>국유지답</v>
      </c>
      <c r="R129" s="116" t="s">
        <v>288</v>
      </c>
      <c r="S129" s="116" t="str">
        <f t="shared" si="8"/>
        <v>-</v>
      </c>
      <c r="T129" s="116" t="str">
        <f t="shared" si="9"/>
        <v>-</v>
      </c>
    </row>
    <row r="130" spans="1:20" ht="21.95" customHeight="1">
      <c r="A130" s="157">
        <v>127</v>
      </c>
      <c r="B130" s="158" t="s">
        <v>22</v>
      </c>
      <c r="C130" s="158" t="s">
        <v>27</v>
      </c>
      <c r="D130" s="21" t="s">
        <v>26</v>
      </c>
      <c r="E130" s="100" t="s">
        <v>420</v>
      </c>
      <c r="F130" s="108" t="s">
        <v>29</v>
      </c>
      <c r="G130" s="27">
        <v>472</v>
      </c>
      <c r="H130" s="150">
        <v>468</v>
      </c>
      <c r="I130" s="21"/>
      <c r="J130" s="62" t="s">
        <v>162</v>
      </c>
      <c r="K130" s="132" t="s">
        <v>71</v>
      </c>
      <c r="L130" s="22"/>
      <c r="M130" s="52"/>
      <c r="N130" s="156"/>
      <c r="O130" s="1">
        <f t="shared" si="7"/>
        <v>1</v>
      </c>
      <c r="P130" s="1" t="str">
        <f t="shared" si="12"/>
        <v>국유지</v>
      </c>
      <c r="Q130" s="1" t="str">
        <f t="shared" si="13"/>
        <v>국유지천</v>
      </c>
      <c r="R130" s="116" t="s">
        <v>288</v>
      </c>
      <c r="S130" s="116" t="str">
        <f t="shared" si="8"/>
        <v>-</v>
      </c>
      <c r="T130" s="116" t="str">
        <f t="shared" si="9"/>
        <v>-</v>
      </c>
    </row>
    <row r="131" spans="1:20" ht="21.95" customHeight="1">
      <c r="A131" s="19">
        <v>128</v>
      </c>
      <c r="B131" s="3" t="s">
        <v>22</v>
      </c>
      <c r="C131" s="3" t="s">
        <v>27</v>
      </c>
      <c r="D131" s="15" t="s">
        <v>26</v>
      </c>
      <c r="E131" s="102" t="s">
        <v>421</v>
      </c>
      <c r="F131" s="110" t="s">
        <v>28</v>
      </c>
      <c r="G131" s="28">
        <v>3484</v>
      </c>
      <c r="H131" s="151">
        <v>3472</v>
      </c>
      <c r="I131" s="15"/>
      <c r="J131" s="61" t="s">
        <v>610</v>
      </c>
      <c r="K131" s="133" t="s">
        <v>674</v>
      </c>
      <c r="L131" s="18"/>
      <c r="M131" s="49"/>
      <c r="N131" s="50"/>
      <c r="O131" s="1">
        <f t="shared" si="7"/>
        <v>1</v>
      </c>
      <c r="P131" s="1" t="str">
        <f t="shared" si="12"/>
        <v>사유지</v>
      </c>
      <c r="Q131" s="1" t="str">
        <f t="shared" si="13"/>
        <v>사유지답</v>
      </c>
      <c r="R131" s="116">
        <v>4130</v>
      </c>
      <c r="S131" s="116">
        <f t="shared" si="8"/>
        <v>14339360</v>
      </c>
      <c r="T131" s="116">
        <f t="shared" si="9"/>
        <v>43018080</v>
      </c>
    </row>
    <row r="132" spans="1:20" ht="21.95" customHeight="1">
      <c r="A132" s="19">
        <v>129</v>
      </c>
      <c r="B132" s="3" t="s">
        <v>22</v>
      </c>
      <c r="C132" s="3" t="s">
        <v>27</v>
      </c>
      <c r="D132" s="15" t="s">
        <v>26</v>
      </c>
      <c r="E132" s="102" t="s">
        <v>422</v>
      </c>
      <c r="F132" s="110" t="s">
        <v>28</v>
      </c>
      <c r="G132" s="28">
        <v>1562</v>
      </c>
      <c r="H132" s="151">
        <v>1558</v>
      </c>
      <c r="I132" s="15"/>
      <c r="J132" s="61" t="s">
        <v>611</v>
      </c>
      <c r="K132" s="119" t="s">
        <v>674</v>
      </c>
      <c r="L132" s="18"/>
      <c r="M132" s="49"/>
      <c r="N132" s="50"/>
      <c r="O132" s="1">
        <f t="shared" ref="O132:O195" si="14">COUNTIF(E132,E:E)</f>
        <v>1</v>
      </c>
      <c r="P132" s="1" t="str">
        <f t="shared" si="12"/>
        <v>사유지</v>
      </c>
      <c r="Q132" s="1" t="str">
        <f t="shared" si="13"/>
        <v>사유지답</v>
      </c>
      <c r="R132" s="116">
        <v>4130</v>
      </c>
      <c r="S132" s="116">
        <f t="shared" ref="S132:S155" si="15">IF(R132="-","-",H132*R132)</f>
        <v>6434540</v>
      </c>
      <c r="T132" s="116">
        <f t="shared" ref="T132:T193" si="16">IF(R132="-","-",S132*3)</f>
        <v>19303620</v>
      </c>
    </row>
    <row r="133" spans="1:20" ht="21.95" customHeight="1">
      <c r="A133" s="19">
        <v>130</v>
      </c>
      <c r="B133" s="3" t="s">
        <v>22</v>
      </c>
      <c r="C133" s="3" t="s">
        <v>27</v>
      </c>
      <c r="D133" s="15" t="s">
        <v>26</v>
      </c>
      <c r="E133" s="102" t="s">
        <v>423</v>
      </c>
      <c r="F133" s="110" t="s">
        <v>28</v>
      </c>
      <c r="G133" s="28">
        <v>1785</v>
      </c>
      <c r="H133" s="151">
        <v>1775</v>
      </c>
      <c r="I133" s="15"/>
      <c r="J133" s="61" t="s">
        <v>612</v>
      </c>
      <c r="K133" s="119" t="s">
        <v>674</v>
      </c>
      <c r="L133" s="18"/>
      <c r="M133" s="49"/>
      <c r="N133" s="50"/>
      <c r="O133" s="1">
        <f t="shared" si="14"/>
        <v>1</v>
      </c>
      <c r="P133" s="1" t="str">
        <f t="shared" si="12"/>
        <v>사유지</v>
      </c>
      <c r="Q133" s="1" t="str">
        <f t="shared" si="13"/>
        <v>사유지답</v>
      </c>
      <c r="R133" s="116">
        <v>4130</v>
      </c>
      <c r="S133" s="116">
        <f t="shared" si="15"/>
        <v>7330750</v>
      </c>
      <c r="T133" s="116">
        <f t="shared" si="16"/>
        <v>21992250</v>
      </c>
    </row>
    <row r="134" spans="1:20" ht="21.95" customHeight="1">
      <c r="A134" s="19">
        <v>131</v>
      </c>
      <c r="B134" s="3" t="s">
        <v>22</v>
      </c>
      <c r="C134" s="3" t="s">
        <v>27</v>
      </c>
      <c r="D134" s="15" t="s">
        <v>26</v>
      </c>
      <c r="E134" s="102" t="s">
        <v>424</v>
      </c>
      <c r="F134" s="110" t="s">
        <v>28</v>
      </c>
      <c r="G134" s="28">
        <v>2127</v>
      </c>
      <c r="H134" s="151">
        <v>2123</v>
      </c>
      <c r="I134" s="15"/>
      <c r="J134" s="61" t="s">
        <v>613</v>
      </c>
      <c r="K134" s="119" t="s">
        <v>675</v>
      </c>
      <c r="L134" s="18"/>
      <c r="M134" s="49"/>
      <c r="N134" s="50"/>
      <c r="O134" s="1">
        <f t="shared" si="14"/>
        <v>1</v>
      </c>
      <c r="P134" s="1" t="str">
        <f t="shared" si="12"/>
        <v>사유지</v>
      </c>
      <c r="Q134" s="1" t="str">
        <f t="shared" si="13"/>
        <v>사유지답</v>
      </c>
      <c r="R134" s="116">
        <v>4130</v>
      </c>
      <c r="S134" s="116">
        <f t="shared" si="15"/>
        <v>8767990</v>
      </c>
      <c r="T134" s="116">
        <f t="shared" si="16"/>
        <v>26303970</v>
      </c>
    </row>
    <row r="135" spans="1:20" ht="21.95" customHeight="1">
      <c r="A135" s="19">
        <v>132</v>
      </c>
      <c r="B135" s="3" t="s">
        <v>22</v>
      </c>
      <c r="C135" s="3" t="s">
        <v>27</v>
      </c>
      <c r="D135" s="15" t="s">
        <v>26</v>
      </c>
      <c r="E135" s="102" t="s">
        <v>425</v>
      </c>
      <c r="F135" s="110" t="s">
        <v>28</v>
      </c>
      <c r="G135" s="28">
        <v>838</v>
      </c>
      <c r="H135" s="151">
        <v>838</v>
      </c>
      <c r="I135" s="15"/>
      <c r="J135" s="61" t="s">
        <v>613</v>
      </c>
      <c r="K135" s="119" t="s">
        <v>675</v>
      </c>
      <c r="L135" s="18"/>
      <c r="M135" s="49"/>
      <c r="N135" s="50"/>
      <c r="O135" s="1">
        <f t="shared" si="14"/>
        <v>1</v>
      </c>
      <c r="P135" s="1" t="str">
        <f t="shared" si="12"/>
        <v>사유지</v>
      </c>
      <c r="Q135" s="1" t="str">
        <f t="shared" si="13"/>
        <v>사유지답</v>
      </c>
      <c r="R135" s="116">
        <v>4130</v>
      </c>
      <c r="S135" s="116">
        <f t="shared" si="15"/>
        <v>3460940</v>
      </c>
      <c r="T135" s="116">
        <f t="shared" si="16"/>
        <v>10382820</v>
      </c>
    </row>
    <row r="136" spans="1:20" ht="21.95" customHeight="1">
      <c r="A136" s="19">
        <v>133</v>
      </c>
      <c r="B136" s="3" t="s">
        <v>22</v>
      </c>
      <c r="C136" s="3" t="s">
        <v>27</v>
      </c>
      <c r="D136" s="15" t="s">
        <v>26</v>
      </c>
      <c r="E136" s="102" t="s">
        <v>426</v>
      </c>
      <c r="F136" s="110" t="s">
        <v>28</v>
      </c>
      <c r="G136" s="28">
        <v>1030</v>
      </c>
      <c r="H136" s="151">
        <v>1027</v>
      </c>
      <c r="I136" s="15"/>
      <c r="J136" s="61" t="s">
        <v>582</v>
      </c>
      <c r="K136" s="125" t="s">
        <v>676</v>
      </c>
      <c r="L136" s="18"/>
      <c r="M136" s="49"/>
      <c r="N136" s="50"/>
      <c r="O136" s="1">
        <f t="shared" si="14"/>
        <v>1</v>
      </c>
      <c r="P136" s="1" t="str">
        <f t="shared" si="12"/>
        <v>사유지</v>
      </c>
      <c r="Q136" s="1" t="str">
        <f t="shared" si="13"/>
        <v>사유지답</v>
      </c>
      <c r="R136" s="116">
        <v>4130</v>
      </c>
      <c r="S136" s="116">
        <f t="shared" si="15"/>
        <v>4241510</v>
      </c>
      <c r="T136" s="116">
        <f t="shared" si="16"/>
        <v>12724530</v>
      </c>
    </row>
    <row r="137" spans="1:20" ht="21.95" customHeight="1">
      <c r="A137" s="19">
        <v>134</v>
      </c>
      <c r="B137" s="3" t="s">
        <v>22</v>
      </c>
      <c r="C137" s="3" t="s">
        <v>27</v>
      </c>
      <c r="D137" s="15" t="s">
        <v>26</v>
      </c>
      <c r="E137" s="102" t="s">
        <v>427</v>
      </c>
      <c r="F137" s="110" t="s">
        <v>28</v>
      </c>
      <c r="G137" s="28">
        <v>1360</v>
      </c>
      <c r="H137" s="151">
        <v>1360</v>
      </c>
      <c r="I137" s="15"/>
      <c r="J137" s="61" t="s">
        <v>582</v>
      </c>
      <c r="K137" s="125" t="s">
        <v>654</v>
      </c>
      <c r="L137" s="18"/>
      <c r="M137" s="49"/>
      <c r="N137" s="50"/>
      <c r="O137" s="1">
        <f t="shared" si="14"/>
        <v>1</v>
      </c>
      <c r="P137" s="1" t="str">
        <f t="shared" si="12"/>
        <v>사유지</v>
      </c>
      <c r="Q137" s="1" t="str">
        <f t="shared" si="13"/>
        <v>사유지답</v>
      </c>
      <c r="R137" s="116">
        <v>4130</v>
      </c>
      <c r="S137" s="116">
        <f t="shared" si="15"/>
        <v>5616800</v>
      </c>
      <c r="T137" s="116">
        <f t="shared" si="16"/>
        <v>16850400</v>
      </c>
    </row>
    <row r="138" spans="1:20" ht="21.95" customHeight="1">
      <c r="A138" s="19">
        <v>135</v>
      </c>
      <c r="B138" s="3" t="s">
        <v>22</v>
      </c>
      <c r="C138" s="3" t="s">
        <v>27</v>
      </c>
      <c r="D138" s="15" t="s">
        <v>26</v>
      </c>
      <c r="E138" s="102" t="s">
        <v>428</v>
      </c>
      <c r="F138" s="110" t="s">
        <v>28</v>
      </c>
      <c r="G138" s="37">
        <v>570</v>
      </c>
      <c r="H138" s="151">
        <v>565</v>
      </c>
      <c r="I138" s="15"/>
      <c r="J138" s="140" t="s">
        <v>65</v>
      </c>
      <c r="K138" s="119" t="s">
        <v>677</v>
      </c>
      <c r="L138" s="18"/>
      <c r="M138" s="49"/>
      <c r="N138" s="50"/>
      <c r="O138" s="1">
        <f t="shared" si="14"/>
        <v>1</v>
      </c>
      <c r="P138" s="1" t="str">
        <f t="shared" ref="P138:P155" si="17">IF(J138="국유지", "국유지", "사유지")</f>
        <v>사유지</v>
      </c>
      <c r="Q138" s="1" t="str">
        <f t="shared" ref="Q138:Q155" si="18">P138&amp;F138</f>
        <v>사유지답</v>
      </c>
      <c r="R138" s="116">
        <v>4130</v>
      </c>
      <c r="S138" s="116">
        <f t="shared" si="15"/>
        <v>2333450</v>
      </c>
      <c r="T138" s="116">
        <f t="shared" si="16"/>
        <v>7000350</v>
      </c>
    </row>
    <row r="139" spans="1:20" ht="21.95" customHeight="1">
      <c r="A139" s="19">
        <v>136</v>
      </c>
      <c r="B139" s="3" t="s">
        <v>22</v>
      </c>
      <c r="C139" s="3" t="s">
        <v>27</v>
      </c>
      <c r="D139" s="15" t="s">
        <v>26</v>
      </c>
      <c r="E139" s="102" t="s">
        <v>429</v>
      </c>
      <c r="F139" s="110" t="s">
        <v>28</v>
      </c>
      <c r="G139" s="38">
        <v>2064</v>
      </c>
      <c r="H139" s="151">
        <v>2054</v>
      </c>
      <c r="I139" s="15"/>
      <c r="J139" s="140" t="s">
        <v>65</v>
      </c>
      <c r="K139" s="119" t="s">
        <v>677</v>
      </c>
      <c r="L139" s="18"/>
      <c r="M139" s="49"/>
      <c r="N139" s="50"/>
      <c r="O139" s="1">
        <f t="shared" si="14"/>
        <v>1</v>
      </c>
      <c r="P139" s="1" t="str">
        <f t="shared" si="17"/>
        <v>사유지</v>
      </c>
      <c r="Q139" s="1" t="str">
        <f t="shared" si="18"/>
        <v>사유지답</v>
      </c>
      <c r="R139" s="116">
        <v>4130</v>
      </c>
      <c r="S139" s="116">
        <f t="shared" si="15"/>
        <v>8483020</v>
      </c>
      <c r="T139" s="116">
        <f t="shared" si="16"/>
        <v>25449060</v>
      </c>
    </row>
    <row r="140" spans="1:20" ht="21.95" customHeight="1">
      <c r="A140" s="19">
        <v>137</v>
      </c>
      <c r="B140" s="3" t="s">
        <v>22</v>
      </c>
      <c r="C140" s="3" t="s">
        <v>27</v>
      </c>
      <c r="D140" s="15" t="s">
        <v>26</v>
      </c>
      <c r="E140" s="102" t="s">
        <v>430</v>
      </c>
      <c r="F140" s="110" t="s">
        <v>28</v>
      </c>
      <c r="G140" s="28">
        <v>2641</v>
      </c>
      <c r="H140" s="151">
        <v>2541</v>
      </c>
      <c r="I140" s="3"/>
      <c r="J140" s="61" t="s">
        <v>614</v>
      </c>
      <c r="K140" s="133" t="s">
        <v>707</v>
      </c>
      <c r="L140" s="18"/>
      <c r="M140" s="49"/>
      <c r="N140" s="50"/>
      <c r="O140" s="1">
        <f t="shared" si="14"/>
        <v>1</v>
      </c>
      <c r="P140" s="1" t="str">
        <f t="shared" si="17"/>
        <v>사유지</v>
      </c>
      <c r="Q140" s="1" t="str">
        <f t="shared" si="18"/>
        <v>사유지답</v>
      </c>
      <c r="R140" s="116">
        <v>4130</v>
      </c>
      <c r="S140" s="116">
        <f t="shared" si="15"/>
        <v>10494330</v>
      </c>
      <c r="T140" s="116">
        <f t="shared" si="16"/>
        <v>31482990</v>
      </c>
    </row>
    <row r="141" spans="1:20" ht="21.95" customHeight="1">
      <c r="A141" s="19">
        <v>138</v>
      </c>
      <c r="B141" s="3" t="s">
        <v>22</v>
      </c>
      <c r="C141" s="3" t="s">
        <v>27</v>
      </c>
      <c r="D141" s="15" t="s">
        <v>26</v>
      </c>
      <c r="E141" s="102" t="s">
        <v>431</v>
      </c>
      <c r="F141" s="110" t="s">
        <v>28</v>
      </c>
      <c r="G141" s="38">
        <v>795</v>
      </c>
      <c r="H141" s="151">
        <v>779</v>
      </c>
      <c r="I141" s="15"/>
      <c r="J141" s="61" t="s">
        <v>615</v>
      </c>
      <c r="K141" s="134" t="s">
        <v>678</v>
      </c>
      <c r="L141" s="18"/>
      <c r="M141" s="49"/>
      <c r="N141" s="50"/>
      <c r="O141" s="1">
        <f t="shared" si="14"/>
        <v>1</v>
      </c>
      <c r="P141" s="1" t="str">
        <f t="shared" si="17"/>
        <v>사유지</v>
      </c>
      <c r="Q141" s="1" t="str">
        <f t="shared" si="18"/>
        <v>사유지답</v>
      </c>
      <c r="R141" s="116">
        <v>3870</v>
      </c>
      <c r="S141" s="116">
        <f t="shared" si="15"/>
        <v>3014730</v>
      </c>
      <c r="T141" s="116">
        <f t="shared" si="16"/>
        <v>9044190</v>
      </c>
    </row>
    <row r="142" spans="1:20" ht="21.95" customHeight="1">
      <c r="A142" s="19">
        <v>139</v>
      </c>
      <c r="B142" s="3" t="s">
        <v>22</v>
      </c>
      <c r="C142" s="3" t="s">
        <v>27</v>
      </c>
      <c r="D142" s="15" t="s">
        <v>26</v>
      </c>
      <c r="E142" s="102" t="s">
        <v>432</v>
      </c>
      <c r="F142" s="110" t="s">
        <v>28</v>
      </c>
      <c r="G142" s="38">
        <v>677</v>
      </c>
      <c r="H142" s="151">
        <v>677</v>
      </c>
      <c r="I142" s="15"/>
      <c r="J142" s="61" t="s">
        <v>615</v>
      </c>
      <c r="K142" s="134" t="s">
        <v>678</v>
      </c>
      <c r="L142" s="18"/>
      <c r="M142" s="49"/>
      <c r="N142" s="50"/>
      <c r="O142" s="1">
        <f t="shared" si="14"/>
        <v>1</v>
      </c>
      <c r="P142" s="1" t="str">
        <f t="shared" si="17"/>
        <v>사유지</v>
      </c>
      <c r="Q142" s="1" t="str">
        <f t="shared" si="18"/>
        <v>사유지답</v>
      </c>
      <c r="R142" s="116">
        <v>3870</v>
      </c>
      <c r="S142" s="116">
        <f t="shared" si="15"/>
        <v>2619990</v>
      </c>
      <c r="T142" s="116">
        <f t="shared" si="16"/>
        <v>7859970</v>
      </c>
    </row>
    <row r="143" spans="1:20" ht="21.95" customHeight="1">
      <c r="A143" s="19">
        <v>140</v>
      </c>
      <c r="B143" s="3" t="s">
        <v>22</v>
      </c>
      <c r="C143" s="3" t="s">
        <v>27</v>
      </c>
      <c r="D143" s="15" t="s">
        <v>26</v>
      </c>
      <c r="E143" s="102" t="s">
        <v>433</v>
      </c>
      <c r="F143" s="110" t="s">
        <v>28</v>
      </c>
      <c r="G143" s="38">
        <v>3578</v>
      </c>
      <c r="H143" s="151">
        <v>2100</v>
      </c>
      <c r="I143" s="15"/>
      <c r="J143" s="61" t="s">
        <v>615</v>
      </c>
      <c r="K143" s="134" t="s">
        <v>678</v>
      </c>
      <c r="L143" s="18"/>
      <c r="M143" s="49"/>
      <c r="N143" s="50"/>
      <c r="O143" s="1">
        <f t="shared" si="14"/>
        <v>1</v>
      </c>
      <c r="P143" s="1" t="str">
        <f t="shared" si="17"/>
        <v>사유지</v>
      </c>
      <c r="Q143" s="1" t="str">
        <f t="shared" si="18"/>
        <v>사유지답</v>
      </c>
      <c r="R143" s="116">
        <v>4130</v>
      </c>
      <c r="S143" s="116">
        <f t="shared" si="15"/>
        <v>8673000</v>
      </c>
      <c r="T143" s="116">
        <f t="shared" si="16"/>
        <v>26019000</v>
      </c>
    </row>
    <row r="144" spans="1:20" ht="21.95" customHeight="1">
      <c r="A144" s="19">
        <v>141</v>
      </c>
      <c r="B144" s="3" t="s">
        <v>22</v>
      </c>
      <c r="C144" s="3" t="s">
        <v>27</v>
      </c>
      <c r="D144" s="15" t="s">
        <v>26</v>
      </c>
      <c r="E144" s="102" t="s">
        <v>434</v>
      </c>
      <c r="F144" s="110" t="s">
        <v>28</v>
      </c>
      <c r="G144" s="28">
        <v>1827</v>
      </c>
      <c r="H144" s="151">
        <v>1827</v>
      </c>
      <c r="I144" s="15"/>
      <c r="J144" s="61" t="s">
        <v>601</v>
      </c>
      <c r="K144" s="119" t="s">
        <v>654</v>
      </c>
      <c r="L144" s="18"/>
      <c r="M144" s="49"/>
      <c r="N144" s="50"/>
      <c r="O144" s="1">
        <f t="shared" si="14"/>
        <v>1</v>
      </c>
      <c r="P144" s="1" t="str">
        <f t="shared" si="17"/>
        <v>사유지</v>
      </c>
      <c r="Q144" s="1" t="str">
        <f t="shared" si="18"/>
        <v>사유지답</v>
      </c>
      <c r="R144" s="116">
        <v>4130</v>
      </c>
      <c r="S144" s="116">
        <f t="shared" si="15"/>
        <v>7545510</v>
      </c>
      <c r="T144" s="116">
        <f t="shared" si="16"/>
        <v>22636530</v>
      </c>
    </row>
    <row r="145" spans="1:20" ht="21.95" customHeight="1">
      <c r="A145" s="19">
        <v>142</v>
      </c>
      <c r="B145" s="3" t="s">
        <v>22</v>
      </c>
      <c r="C145" s="3" t="s">
        <v>27</v>
      </c>
      <c r="D145" s="15" t="s">
        <v>26</v>
      </c>
      <c r="E145" s="102" t="s">
        <v>435</v>
      </c>
      <c r="F145" s="110" t="s">
        <v>28</v>
      </c>
      <c r="G145" s="37">
        <v>2054</v>
      </c>
      <c r="H145" s="151">
        <v>2048</v>
      </c>
      <c r="I145" s="15"/>
      <c r="J145" s="61" t="s">
        <v>601</v>
      </c>
      <c r="K145" s="119" t="s">
        <v>654</v>
      </c>
      <c r="L145" s="18"/>
      <c r="M145" s="49"/>
      <c r="N145" s="50"/>
      <c r="O145" s="1">
        <f t="shared" si="14"/>
        <v>1</v>
      </c>
      <c r="P145" s="1" t="str">
        <f t="shared" si="17"/>
        <v>사유지</v>
      </c>
      <c r="Q145" s="1" t="str">
        <f t="shared" si="18"/>
        <v>사유지답</v>
      </c>
      <c r="R145" s="116">
        <v>4130</v>
      </c>
      <c r="S145" s="116">
        <f t="shared" si="15"/>
        <v>8458240</v>
      </c>
      <c r="T145" s="116">
        <f t="shared" si="16"/>
        <v>25374720</v>
      </c>
    </row>
    <row r="146" spans="1:20" ht="21.95" customHeight="1">
      <c r="A146" s="19">
        <v>143</v>
      </c>
      <c r="B146" s="3" t="s">
        <v>22</v>
      </c>
      <c r="C146" s="3" t="s">
        <v>27</v>
      </c>
      <c r="D146" s="15" t="s">
        <v>26</v>
      </c>
      <c r="E146" s="102" t="s">
        <v>436</v>
      </c>
      <c r="F146" s="110" t="s">
        <v>32</v>
      </c>
      <c r="G146" s="28">
        <v>1813</v>
      </c>
      <c r="H146" s="151">
        <v>1813</v>
      </c>
      <c r="I146" s="15"/>
      <c r="J146" s="61" t="s">
        <v>162</v>
      </c>
      <c r="K146" s="119" t="s">
        <v>71</v>
      </c>
      <c r="L146" s="7"/>
      <c r="M146" s="53"/>
      <c r="N146" s="50"/>
      <c r="O146" s="1">
        <f t="shared" si="14"/>
        <v>1</v>
      </c>
      <c r="P146" s="1" t="str">
        <f t="shared" si="17"/>
        <v>국유지</v>
      </c>
      <c r="Q146" s="1" t="str">
        <f t="shared" si="18"/>
        <v>국유지제</v>
      </c>
      <c r="R146" s="116" t="s">
        <v>288</v>
      </c>
      <c r="S146" s="116" t="str">
        <f t="shared" si="15"/>
        <v>-</v>
      </c>
      <c r="T146" s="116" t="str">
        <f t="shared" si="16"/>
        <v>-</v>
      </c>
    </row>
    <row r="147" spans="1:20" ht="21.95" customHeight="1">
      <c r="A147" s="13">
        <v>144</v>
      </c>
      <c r="B147" s="2" t="s">
        <v>22</v>
      </c>
      <c r="C147" s="2" t="s">
        <v>27</v>
      </c>
      <c r="D147" s="14" t="s">
        <v>26</v>
      </c>
      <c r="E147" s="105" t="s">
        <v>437</v>
      </c>
      <c r="F147" s="113" t="s">
        <v>28</v>
      </c>
      <c r="G147" s="20">
        <v>453</v>
      </c>
      <c r="H147" s="152">
        <v>446</v>
      </c>
      <c r="I147" s="14"/>
      <c r="J147" s="59" t="s">
        <v>601</v>
      </c>
      <c r="K147" s="127" t="s">
        <v>654</v>
      </c>
      <c r="L147" s="2"/>
      <c r="M147" s="34"/>
      <c r="N147" s="48"/>
      <c r="O147" s="1">
        <f t="shared" si="14"/>
        <v>1</v>
      </c>
      <c r="P147" s="1" t="str">
        <f t="shared" si="17"/>
        <v>사유지</v>
      </c>
      <c r="Q147" s="1" t="str">
        <f t="shared" si="18"/>
        <v>사유지답</v>
      </c>
      <c r="R147" s="116">
        <v>4130</v>
      </c>
      <c r="S147" s="116">
        <f t="shared" si="15"/>
        <v>1841980</v>
      </c>
      <c r="T147" s="116">
        <f t="shared" si="16"/>
        <v>5525940</v>
      </c>
    </row>
    <row r="148" spans="1:20" ht="21.95" customHeight="1">
      <c r="A148" s="157">
        <v>145</v>
      </c>
      <c r="B148" s="158" t="s">
        <v>22</v>
      </c>
      <c r="C148" s="158" t="s">
        <v>27</v>
      </c>
      <c r="D148" s="21" t="s">
        <v>26</v>
      </c>
      <c r="E148" s="100" t="s">
        <v>438</v>
      </c>
      <c r="F148" s="108" t="s">
        <v>29</v>
      </c>
      <c r="G148" s="27">
        <v>1157</v>
      </c>
      <c r="H148" s="150">
        <v>1157</v>
      </c>
      <c r="I148" s="21"/>
      <c r="J148" s="62" t="s">
        <v>162</v>
      </c>
      <c r="K148" s="117" t="s">
        <v>71</v>
      </c>
      <c r="L148" s="22"/>
      <c r="M148" s="52"/>
      <c r="N148" s="156"/>
      <c r="O148" s="1">
        <f t="shared" si="14"/>
        <v>1</v>
      </c>
      <c r="P148" s="1" t="str">
        <f t="shared" si="17"/>
        <v>국유지</v>
      </c>
      <c r="Q148" s="1" t="str">
        <f t="shared" si="18"/>
        <v>국유지천</v>
      </c>
      <c r="R148" s="116" t="s">
        <v>288</v>
      </c>
      <c r="S148" s="116" t="str">
        <f t="shared" si="15"/>
        <v>-</v>
      </c>
      <c r="T148" s="116" t="str">
        <f t="shared" si="16"/>
        <v>-</v>
      </c>
    </row>
    <row r="149" spans="1:20" ht="21.95" customHeight="1">
      <c r="A149" s="19">
        <v>146</v>
      </c>
      <c r="B149" s="3" t="s">
        <v>22</v>
      </c>
      <c r="C149" s="3" t="s">
        <v>27</v>
      </c>
      <c r="D149" s="15" t="s">
        <v>26</v>
      </c>
      <c r="E149" s="102" t="s">
        <v>439</v>
      </c>
      <c r="F149" s="110" t="s">
        <v>28</v>
      </c>
      <c r="G149" s="38">
        <v>1688</v>
      </c>
      <c r="H149" s="151">
        <v>1687</v>
      </c>
      <c r="I149" s="15"/>
      <c r="J149" s="59" t="s">
        <v>601</v>
      </c>
      <c r="K149" s="119" t="s">
        <v>654</v>
      </c>
      <c r="L149" s="18"/>
      <c r="M149" s="49"/>
      <c r="N149" s="50"/>
      <c r="O149" s="1">
        <f t="shared" si="14"/>
        <v>1</v>
      </c>
      <c r="P149" s="1" t="str">
        <f t="shared" si="17"/>
        <v>사유지</v>
      </c>
      <c r="Q149" s="1" t="str">
        <f t="shared" si="18"/>
        <v>사유지답</v>
      </c>
      <c r="R149" s="116">
        <v>4130</v>
      </c>
      <c r="S149" s="116">
        <f t="shared" si="15"/>
        <v>6967310</v>
      </c>
      <c r="T149" s="116">
        <f t="shared" si="16"/>
        <v>20901930</v>
      </c>
    </row>
    <row r="150" spans="1:20" ht="21.95" customHeight="1">
      <c r="A150" s="19">
        <v>147</v>
      </c>
      <c r="B150" s="3" t="s">
        <v>22</v>
      </c>
      <c r="C150" s="3" t="s">
        <v>27</v>
      </c>
      <c r="D150" s="15" t="s">
        <v>26</v>
      </c>
      <c r="E150" s="102" t="s">
        <v>440</v>
      </c>
      <c r="F150" s="110" t="s">
        <v>28</v>
      </c>
      <c r="G150" s="28">
        <v>863</v>
      </c>
      <c r="H150" s="151">
        <v>856</v>
      </c>
      <c r="I150" s="36"/>
      <c r="J150" s="59" t="s">
        <v>601</v>
      </c>
      <c r="K150" s="119" t="s">
        <v>654</v>
      </c>
      <c r="L150" s="18"/>
      <c r="M150" s="49"/>
      <c r="N150" s="50"/>
      <c r="O150" s="1">
        <f t="shared" si="14"/>
        <v>1</v>
      </c>
      <c r="P150" s="1" t="str">
        <f t="shared" si="17"/>
        <v>사유지</v>
      </c>
      <c r="Q150" s="1" t="str">
        <f t="shared" si="18"/>
        <v>사유지답</v>
      </c>
      <c r="R150" s="116">
        <v>3150</v>
      </c>
      <c r="S150" s="116">
        <f t="shared" si="15"/>
        <v>2696400</v>
      </c>
      <c r="T150" s="116">
        <f t="shared" si="16"/>
        <v>8089200</v>
      </c>
    </row>
    <row r="151" spans="1:20" ht="21.95" customHeight="1">
      <c r="A151" s="19">
        <v>148</v>
      </c>
      <c r="B151" s="3" t="s">
        <v>22</v>
      </c>
      <c r="C151" s="3" t="s">
        <v>27</v>
      </c>
      <c r="D151" s="15" t="s">
        <v>26</v>
      </c>
      <c r="E151" s="102" t="s">
        <v>441</v>
      </c>
      <c r="F151" s="110" t="s">
        <v>29</v>
      </c>
      <c r="G151" s="28">
        <v>1005</v>
      </c>
      <c r="H151" s="151">
        <v>1005</v>
      </c>
      <c r="I151" s="15"/>
      <c r="J151" s="61" t="s">
        <v>616</v>
      </c>
      <c r="K151" s="119" t="s">
        <v>659</v>
      </c>
      <c r="L151" s="18"/>
      <c r="M151" s="49"/>
      <c r="N151" s="50"/>
      <c r="O151" s="1">
        <f t="shared" si="14"/>
        <v>1</v>
      </c>
      <c r="P151" s="1" t="str">
        <f t="shared" si="17"/>
        <v>사유지</v>
      </c>
      <c r="Q151" s="1" t="str">
        <f t="shared" si="18"/>
        <v>사유지천</v>
      </c>
      <c r="R151" s="116">
        <v>3150</v>
      </c>
      <c r="S151" s="116">
        <f t="shared" si="15"/>
        <v>3165750</v>
      </c>
      <c r="T151" s="116">
        <f t="shared" si="16"/>
        <v>9497250</v>
      </c>
    </row>
    <row r="152" spans="1:20" ht="21.95" customHeight="1">
      <c r="A152" s="19">
        <v>149</v>
      </c>
      <c r="B152" s="3" t="s">
        <v>22</v>
      </c>
      <c r="C152" s="3" t="s">
        <v>27</v>
      </c>
      <c r="D152" s="15" t="s">
        <v>26</v>
      </c>
      <c r="E152" s="102" t="s">
        <v>442</v>
      </c>
      <c r="F152" s="110" t="s">
        <v>29</v>
      </c>
      <c r="G152" s="28">
        <v>61</v>
      </c>
      <c r="H152" s="151">
        <v>56</v>
      </c>
      <c r="I152" s="15"/>
      <c r="J152" s="61" t="s">
        <v>162</v>
      </c>
      <c r="K152" s="119" t="s">
        <v>38</v>
      </c>
      <c r="L152" s="18"/>
      <c r="M152" s="49"/>
      <c r="N152" s="50"/>
      <c r="O152" s="1">
        <f t="shared" si="14"/>
        <v>1</v>
      </c>
      <c r="P152" s="1" t="str">
        <f t="shared" si="17"/>
        <v>국유지</v>
      </c>
      <c r="Q152" s="1" t="str">
        <f t="shared" si="18"/>
        <v>국유지천</v>
      </c>
      <c r="R152" s="116" t="s">
        <v>288</v>
      </c>
      <c r="S152" s="116" t="str">
        <f t="shared" si="15"/>
        <v>-</v>
      </c>
      <c r="T152" s="116" t="str">
        <f t="shared" si="16"/>
        <v>-</v>
      </c>
    </row>
    <row r="153" spans="1:20" ht="21.95" customHeight="1">
      <c r="A153" s="19">
        <v>150</v>
      </c>
      <c r="B153" s="3" t="s">
        <v>22</v>
      </c>
      <c r="C153" s="3" t="s">
        <v>27</v>
      </c>
      <c r="D153" s="15" t="s">
        <v>26</v>
      </c>
      <c r="E153" s="102" t="s">
        <v>443</v>
      </c>
      <c r="F153" s="110" t="s">
        <v>29</v>
      </c>
      <c r="G153" s="28">
        <v>122</v>
      </c>
      <c r="H153" s="151">
        <v>122</v>
      </c>
      <c r="I153" s="3"/>
      <c r="J153" s="61" t="s">
        <v>162</v>
      </c>
      <c r="K153" s="119" t="s">
        <v>37</v>
      </c>
      <c r="L153" s="18"/>
      <c r="M153" s="49"/>
      <c r="N153" s="50"/>
      <c r="O153" s="1">
        <f t="shared" si="14"/>
        <v>1</v>
      </c>
      <c r="P153" s="1" t="str">
        <f t="shared" si="17"/>
        <v>국유지</v>
      </c>
      <c r="Q153" s="1" t="str">
        <f t="shared" si="18"/>
        <v>국유지천</v>
      </c>
      <c r="R153" s="116" t="s">
        <v>288</v>
      </c>
      <c r="S153" s="116" t="str">
        <f t="shared" si="15"/>
        <v>-</v>
      </c>
      <c r="T153" s="116" t="str">
        <f t="shared" si="16"/>
        <v>-</v>
      </c>
    </row>
    <row r="154" spans="1:20" ht="21.95" customHeight="1">
      <c r="A154" s="19">
        <v>151</v>
      </c>
      <c r="B154" s="3" t="s">
        <v>22</v>
      </c>
      <c r="C154" s="3" t="s">
        <v>27</v>
      </c>
      <c r="D154" s="15" t="s">
        <v>26</v>
      </c>
      <c r="E154" s="102" t="s">
        <v>444</v>
      </c>
      <c r="F154" s="110" t="s">
        <v>29</v>
      </c>
      <c r="G154" s="28">
        <v>93</v>
      </c>
      <c r="H154" s="151">
        <v>90</v>
      </c>
      <c r="I154" s="3"/>
      <c r="J154" s="61" t="s">
        <v>617</v>
      </c>
      <c r="K154" s="119" t="s">
        <v>659</v>
      </c>
      <c r="L154" s="18"/>
      <c r="M154" s="49"/>
      <c r="N154" s="50"/>
      <c r="O154" s="1">
        <f t="shared" si="14"/>
        <v>1</v>
      </c>
      <c r="P154" s="1" t="str">
        <f t="shared" si="17"/>
        <v>사유지</v>
      </c>
      <c r="Q154" s="1" t="str">
        <f t="shared" si="18"/>
        <v>사유지천</v>
      </c>
      <c r="R154" s="116">
        <v>3150</v>
      </c>
      <c r="S154" s="116">
        <f t="shared" si="15"/>
        <v>283500</v>
      </c>
      <c r="T154" s="116">
        <f t="shared" si="16"/>
        <v>850500</v>
      </c>
    </row>
    <row r="155" spans="1:20" ht="21.95" customHeight="1">
      <c r="A155" s="19">
        <v>152</v>
      </c>
      <c r="B155" s="3" t="s">
        <v>22</v>
      </c>
      <c r="C155" s="3" t="s">
        <v>27</v>
      </c>
      <c r="D155" s="15" t="s">
        <v>26</v>
      </c>
      <c r="E155" s="102" t="s">
        <v>445</v>
      </c>
      <c r="F155" s="110" t="s">
        <v>33</v>
      </c>
      <c r="G155" s="28">
        <v>2479</v>
      </c>
      <c r="H155" s="151">
        <v>51</v>
      </c>
      <c r="I155" s="3"/>
      <c r="J155" s="63" t="s">
        <v>618</v>
      </c>
      <c r="K155" s="121" t="s">
        <v>679</v>
      </c>
      <c r="L155" s="18"/>
      <c r="M155" s="49"/>
      <c r="N155" s="50"/>
      <c r="O155" s="1">
        <f t="shared" si="14"/>
        <v>1</v>
      </c>
      <c r="P155" s="1" t="str">
        <f t="shared" si="17"/>
        <v>사유지</v>
      </c>
      <c r="Q155" s="1" t="str">
        <f t="shared" si="18"/>
        <v>사유지임</v>
      </c>
      <c r="R155" s="116">
        <v>326</v>
      </c>
      <c r="S155" s="116">
        <f t="shared" si="15"/>
        <v>16626</v>
      </c>
      <c r="T155" s="116">
        <f t="shared" si="16"/>
        <v>49878</v>
      </c>
    </row>
    <row r="156" spans="1:20" ht="21.95" customHeight="1">
      <c r="A156" s="19">
        <v>153</v>
      </c>
      <c r="B156" s="3" t="s">
        <v>206</v>
      </c>
      <c r="C156" s="3" t="s">
        <v>207</v>
      </c>
      <c r="D156" s="3" t="s">
        <v>208</v>
      </c>
      <c r="E156" s="102" t="s">
        <v>446</v>
      </c>
      <c r="F156" s="110" t="s">
        <v>174</v>
      </c>
      <c r="G156" s="28">
        <v>2987</v>
      </c>
      <c r="H156" s="151">
        <v>866.3</v>
      </c>
      <c r="I156" s="15"/>
      <c r="J156" s="61" t="s">
        <v>619</v>
      </c>
      <c r="K156" s="135" t="s">
        <v>680</v>
      </c>
      <c r="L156" s="18"/>
      <c r="M156" s="49"/>
      <c r="N156" s="50"/>
      <c r="O156" s="1">
        <f t="shared" si="14"/>
        <v>1</v>
      </c>
      <c r="P156" s="1" t="str">
        <f t="shared" ref="P156:P217" si="19">IF(J156="국유지", "국유지", "사유지")</f>
        <v>사유지</v>
      </c>
      <c r="Q156" s="1" t="str">
        <f t="shared" ref="Q156:Q217" si="20">P156&amp;F156</f>
        <v>사유지답</v>
      </c>
      <c r="R156" s="116">
        <v>5590</v>
      </c>
      <c r="S156" s="116">
        <f t="shared" ref="S156:S218" si="21">IF(R156="-","-",H156*R156)</f>
        <v>4842617</v>
      </c>
      <c r="T156" s="116">
        <f t="shared" si="16"/>
        <v>14527851</v>
      </c>
    </row>
    <row r="157" spans="1:20" ht="21.95" customHeight="1">
      <c r="A157" s="19">
        <v>154</v>
      </c>
      <c r="B157" s="3" t="s">
        <v>206</v>
      </c>
      <c r="C157" s="3" t="s">
        <v>207</v>
      </c>
      <c r="D157" s="3" t="s">
        <v>208</v>
      </c>
      <c r="E157" s="102" t="s">
        <v>447</v>
      </c>
      <c r="F157" s="110" t="s">
        <v>212</v>
      </c>
      <c r="G157" s="28">
        <v>3288</v>
      </c>
      <c r="H157" s="151">
        <v>173.7</v>
      </c>
      <c r="I157" s="15"/>
      <c r="J157" s="61" t="s">
        <v>284</v>
      </c>
      <c r="K157" s="135" t="s">
        <v>285</v>
      </c>
      <c r="L157" s="18"/>
      <c r="M157" s="49"/>
      <c r="N157" s="50"/>
      <c r="O157" s="1">
        <f t="shared" si="14"/>
        <v>1</v>
      </c>
      <c r="P157" s="1" t="str">
        <f t="shared" si="19"/>
        <v>국유지</v>
      </c>
      <c r="Q157" s="1" t="str">
        <f t="shared" si="20"/>
        <v>국유지구</v>
      </c>
      <c r="R157" s="116">
        <v>1550</v>
      </c>
      <c r="S157" s="116">
        <f t="shared" si="21"/>
        <v>269235</v>
      </c>
      <c r="T157" s="116">
        <f t="shared" si="16"/>
        <v>807705</v>
      </c>
    </row>
    <row r="158" spans="1:20" ht="21.95" customHeight="1">
      <c r="A158" s="19">
        <v>155</v>
      </c>
      <c r="B158" s="3" t="s">
        <v>206</v>
      </c>
      <c r="C158" s="3" t="s">
        <v>207</v>
      </c>
      <c r="D158" s="3" t="s">
        <v>208</v>
      </c>
      <c r="E158" s="102" t="s">
        <v>448</v>
      </c>
      <c r="F158" s="110" t="s">
        <v>174</v>
      </c>
      <c r="G158" s="28">
        <v>3465</v>
      </c>
      <c r="H158" s="151">
        <v>129</v>
      </c>
      <c r="I158" s="15"/>
      <c r="J158" s="61" t="s">
        <v>619</v>
      </c>
      <c r="K158" s="135" t="s">
        <v>680</v>
      </c>
      <c r="L158" s="18"/>
      <c r="M158" s="49"/>
      <c r="N158" s="50"/>
      <c r="O158" s="1">
        <f t="shared" si="14"/>
        <v>1</v>
      </c>
      <c r="P158" s="1" t="str">
        <f t="shared" si="19"/>
        <v>사유지</v>
      </c>
      <c r="Q158" s="1" t="str">
        <f t="shared" si="20"/>
        <v>사유지답</v>
      </c>
      <c r="R158" s="116">
        <v>5590</v>
      </c>
      <c r="S158" s="116">
        <f t="shared" si="21"/>
        <v>721110</v>
      </c>
      <c r="T158" s="116">
        <f t="shared" si="16"/>
        <v>2163330</v>
      </c>
    </row>
    <row r="159" spans="1:20" ht="21.95" customHeight="1">
      <c r="A159" s="19">
        <v>156</v>
      </c>
      <c r="B159" s="3" t="s">
        <v>206</v>
      </c>
      <c r="C159" s="3" t="s">
        <v>207</v>
      </c>
      <c r="D159" s="3" t="s">
        <v>208</v>
      </c>
      <c r="E159" s="102" t="s">
        <v>449</v>
      </c>
      <c r="F159" s="110" t="s">
        <v>174</v>
      </c>
      <c r="G159" s="28">
        <v>2995</v>
      </c>
      <c r="H159" s="151">
        <v>41.2</v>
      </c>
      <c r="I159" s="15"/>
      <c r="J159" s="61" t="s">
        <v>620</v>
      </c>
      <c r="K159" s="135" t="s">
        <v>681</v>
      </c>
      <c r="L159" s="18"/>
      <c r="M159" s="49"/>
      <c r="N159" s="50"/>
      <c r="O159" s="1">
        <f t="shared" si="14"/>
        <v>1</v>
      </c>
      <c r="P159" s="1" t="str">
        <f t="shared" si="19"/>
        <v>사유지</v>
      </c>
      <c r="Q159" s="1" t="str">
        <f t="shared" si="20"/>
        <v>사유지답</v>
      </c>
      <c r="R159" s="116">
        <v>5590</v>
      </c>
      <c r="S159" s="116">
        <f t="shared" si="21"/>
        <v>230308.00000000003</v>
      </c>
      <c r="T159" s="116">
        <f t="shared" si="16"/>
        <v>690924.00000000012</v>
      </c>
    </row>
    <row r="160" spans="1:20" ht="21.95" customHeight="1">
      <c r="A160" s="19">
        <v>157</v>
      </c>
      <c r="B160" s="3" t="s">
        <v>206</v>
      </c>
      <c r="C160" s="3" t="s">
        <v>207</v>
      </c>
      <c r="D160" s="3" t="s">
        <v>208</v>
      </c>
      <c r="E160" s="102" t="s">
        <v>450</v>
      </c>
      <c r="F160" s="110" t="s">
        <v>213</v>
      </c>
      <c r="G160" s="28">
        <v>4616</v>
      </c>
      <c r="H160" s="151">
        <v>433.6</v>
      </c>
      <c r="I160" s="15"/>
      <c r="J160" s="61" t="s">
        <v>284</v>
      </c>
      <c r="K160" s="135" t="s">
        <v>285</v>
      </c>
      <c r="L160" s="18"/>
      <c r="M160" s="49"/>
      <c r="N160" s="50"/>
      <c r="O160" s="1">
        <f t="shared" si="14"/>
        <v>1</v>
      </c>
      <c r="P160" s="1" t="str">
        <f t="shared" si="19"/>
        <v>국유지</v>
      </c>
      <c r="Q160" s="1" t="str">
        <f t="shared" si="20"/>
        <v>국유지도</v>
      </c>
      <c r="R160" s="116">
        <v>1580</v>
      </c>
      <c r="S160" s="116">
        <f t="shared" si="21"/>
        <v>685088</v>
      </c>
      <c r="T160" s="116">
        <f t="shared" si="16"/>
        <v>2055264</v>
      </c>
    </row>
    <row r="161" spans="1:20" ht="21.95" customHeight="1">
      <c r="A161" s="19">
        <v>158</v>
      </c>
      <c r="B161" s="3" t="s">
        <v>206</v>
      </c>
      <c r="C161" s="3" t="s">
        <v>207</v>
      </c>
      <c r="D161" s="3" t="s">
        <v>208</v>
      </c>
      <c r="E161" s="102" t="s">
        <v>451</v>
      </c>
      <c r="F161" s="110" t="s">
        <v>212</v>
      </c>
      <c r="G161" s="28">
        <v>1153</v>
      </c>
      <c r="H161" s="151">
        <v>262.3</v>
      </c>
      <c r="I161" s="15"/>
      <c r="J161" s="61" t="s">
        <v>284</v>
      </c>
      <c r="K161" s="135" t="s">
        <v>285</v>
      </c>
      <c r="L161" s="18"/>
      <c r="M161" s="49"/>
      <c r="N161" s="50"/>
      <c r="O161" s="1">
        <f t="shared" si="14"/>
        <v>1</v>
      </c>
      <c r="P161" s="1" t="str">
        <f t="shared" si="19"/>
        <v>국유지</v>
      </c>
      <c r="Q161" s="1" t="str">
        <f t="shared" si="20"/>
        <v>국유지구</v>
      </c>
      <c r="R161" s="116">
        <v>1580</v>
      </c>
      <c r="S161" s="116">
        <f t="shared" si="21"/>
        <v>414434</v>
      </c>
      <c r="T161" s="116">
        <f t="shared" si="16"/>
        <v>1243302</v>
      </c>
    </row>
    <row r="162" spans="1:20" ht="21.95" customHeight="1">
      <c r="A162" s="19">
        <v>159</v>
      </c>
      <c r="B162" s="3" t="s">
        <v>206</v>
      </c>
      <c r="C162" s="3" t="s">
        <v>207</v>
      </c>
      <c r="D162" s="3" t="s">
        <v>208</v>
      </c>
      <c r="E162" s="102" t="s">
        <v>452</v>
      </c>
      <c r="F162" s="110" t="s">
        <v>213</v>
      </c>
      <c r="G162" s="28">
        <v>931</v>
      </c>
      <c r="H162" s="151">
        <v>295.7</v>
      </c>
      <c r="I162" s="15"/>
      <c r="J162" s="61" t="s">
        <v>284</v>
      </c>
      <c r="K162" s="135" t="s">
        <v>25</v>
      </c>
      <c r="L162" s="18"/>
      <c r="M162" s="49"/>
      <c r="N162" s="50"/>
      <c r="O162" s="1">
        <f t="shared" si="14"/>
        <v>1</v>
      </c>
      <c r="P162" s="1" t="str">
        <f t="shared" si="19"/>
        <v>국유지</v>
      </c>
      <c r="Q162" s="1" t="str">
        <f t="shared" si="20"/>
        <v>국유지도</v>
      </c>
      <c r="R162" s="116">
        <v>1580</v>
      </c>
      <c r="S162" s="116">
        <f t="shared" si="21"/>
        <v>467206</v>
      </c>
      <c r="T162" s="116">
        <f t="shared" si="16"/>
        <v>1401618</v>
      </c>
    </row>
    <row r="163" spans="1:20" ht="21.95" customHeight="1">
      <c r="A163" s="19">
        <v>160</v>
      </c>
      <c r="B163" s="3" t="s">
        <v>206</v>
      </c>
      <c r="C163" s="3" t="s">
        <v>207</v>
      </c>
      <c r="D163" s="3" t="s">
        <v>208</v>
      </c>
      <c r="E163" s="102" t="s">
        <v>453</v>
      </c>
      <c r="F163" s="110" t="s">
        <v>174</v>
      </c>
      <c r="G163" s="28">
        <v>2207</v>
      </c>
      <c r="H163" s="151">
        <v>184.6</v>
      </c>
      <c r="I163" s="15"/>
      <c r="J163" s="61" t="s">
        <v>619</v>
      </c>
      <c r="K163" s="135" t="s">
        <v>680</v>
      </c>
      <c r="L163" s="18"/>
      <c r="M163" s="49"/>
      <c r="N163" s="50"/>
      <c r="O163" s="1">
        <f t="shared" si="14"/>
        <v>1</v>
      </c>
      <c r="P163" s="1" t="str">
        <f t="shared" si="19"/>
        <v>사유지</v>
      </c>
      <c r="Q163" s="1" t="str">
        <f t="shared" si="20"/>
        <v>사유지답</v>
      </c>
      <c r="R163" s="116">
        <v>5590</v>
      </c>
      <c r="S163" s="116">
        <f t="shared" si="21"/>
        <v>1031914</v>
      </c>
      <c r="T163" s="116">
        <f t="shared" si="16"/>
        <v>3095742</v>
      </c>
    </row>
    <row r="164" spans="1:20" ht="21.95" customHeight="1">
      <c r="A164" s="19">
        <v>161</v>
      </c>
      <c r="B164" s="3" t="s">
        <v>206</v>
      </c>
      <c r="C164" s="3" t="s">
        <v>207</v>
      </c>
      <c r="D164" s="3" t="s">
        <v>208</v>
      </c>
      <c r="E164" s="102" t="s">
        <v>454</v>
      </c>
      <c r="F164" s="110" t="s">
        <v>213</v>
      </c>
      <c r="G164" s="28">
        <v>1372</v>
      </c>
      <c r="H164" s="151">
        <v>131.6</v>
      </c>
      <c r="I164" s="15"/>
      <c r="J164" s="61" t="s">
        <v>284</v>
      </c>
      <c r="K164" s="135" t="s">
        <v>285</v>
      </c>
      <c r="L164" s="18"/>
      <c r="M164" s="49"/>
      <c r="N164" s="50"/>
      <c r="O164" s="1">
        <f t="shared" si="14"/>
        <v>1</v>
      </c>
      <c r="P164" s="1" t="str">
        <f t="shared" si="19"/>
        <v>국유지</v>
      </c>
      <c r="Q164" s="1" t="str">
        <f t="shared" si="20"/>
        <v>국유지도</v>
      </c>
      <c r="R164" s="116">
        <v>1580</v>
      </c>
      <c r="S164" s="116">
        <f t="shared" si="21"/>
        <v>207928</v>
      </c>
      <c r="T164" s="116">
        <f t="shared" si="16"/>
        <v>623784</v>
      </c>
    </row>
    <row r="165" spans="1:20" ht="21.95" customHeight="1">
      <c r="A165" s="13">
        <v>162</v>
      </c>
      <c r="B165" s="2" t="s">
        <v>206</v>
      </c>
      <c r="C165" s="2" t="s">
        <v>207</v>
      </c>
      <c r="D165" s="2" t="s">
        <v>208</v>
      </c>
      <c r="E165" s="105" t="s">
        <v>455</v>
      </c>
      <c r="F165" s="113" t="s">
        <v>213</v>
      </c>
      <c r="G165" s="20">
        <v>37</v>
      </c>
      <c r="H165" s="152">
        <v>37</v>
      </c>
      <c r="I165" s="14"/>
      <c r="J165" s="59" t="s">
        <v>284</v>
      </c>
      <c r="K165" s="136" t="s">
        <v>25</v>
      </c>
      <c r="L165" s="23"/>
      <c r="M165" s="51"/>
      <c r="N165" s="48"/>
      <c r="O165" s="1">
        <f t="shared" si="14"/>
        <v>1</v>
      </c>
      <c r="P165" s="1" t="str">
        <f t="shared" si="19"/>
        <v>국유지</v>
      </c>
      <c r="Q165" s="1" t="str">
        <f t="shared" si="20"/>
        <v>국유지도</v>
      </c>
      <c r="R165" s="116">
        <v>1550</v>
      </c>
      <c r="S165" s="116">
        <f t="shared" si="21"/>
        <v>57350</v>
      </c>
      <c r="T165" s="116">
        <f t="shared" si="16"/>
        <v>172050</v>
      </c>
    </row>
    <row r="166" spans="1:20" ht="21.95" customHeight="1">
      <c r="A166" s="157">
        <v>163</v>
      </c>
      <c r="B166" s="158" t="s">
        <v>206</v>
      </c>
      <c r="C166" s="158" t="s">
        <v>207</v>
      </c>
      <c r="D166" s="158" t="s">
        <v>208</v>
      </c>
      <c r="E166" s="100" t="s">
        <v>456</v>
      </c>
      <c r="F166" s="108" t="s">
        <v>212</v>
      </c>
      <c r="G166" s="27">
        <v>614</v>
      </c>
      <c r="H166" s="150">
        <v>104</v>
      </c>
      <c r="I166" s="21"/>
      <c r="J166" s="62" t="s">
        <v>284</v>
      </c>
      <c r="K166" s="137" t="s">
        <v>285</v>
      </c>
      <c r="L166" s="22"/>
      <c r="M166" s="52"/>
      <c r="N166" s="156"/>
      <c r="O166" s="1">
        <f t="shared" si="14"/>
        <v>1</v>
      </c>
      <c r="P166" s="1" t="str">
        <f t="shared" si="19"/>
        <v>국유지</v>
      </c>
      <c r="Q166" s="1" t="str">
        <f t="shared" si="20"/>
        <v>국유지구</v>
      </c>
      <c r="R166" s="116">
        <v>1580</v>
      </c>
      <c r="S166" s="116">
        <f t="shared" si="21"/>
        <v>164320</v>
      </c>
      <c r="T166" s="116">
        <f t="shared" si="16"/>
        <v>492960</v>
      </c>
    </row>
    <row r="167" spans="1:20" ht="21.95" customHeight="1">
      <c r="A167" s="19">
        <v>164</v>
      </c>
      <c r="B167" s="3" t="s">
        <v>206</v>
      </c>
      <c r="C167" s="3" t="s">
        <v>207</v>
      </c>
      <c r="D167" s="3" t="s">
        <v>208</v>
      </c>
      <c r="E167" s="102" t="s">
        <v>457</v>
      </c>
      <c r="F167" s="110" t="s">
        <v>214</v>
      </c>
      <c r="G167" s="28">
        <v>12992</v>
      </c>
      <c r="H167" s="151">
        <v>12992</v>
      </c>
      <c r="I167" s="15"/>
      <c r="J167" s="66" t="s">
        <v>91</v>
      </c>
      <c r="K167" s="135" t="s">
        <v>682</v>
      </c>
      <c r="L167" s="18"/>
      <c r="M167" s="49"/>
      <c r="N167" s="50"/>
      <c r="O167" s="1">
        <f t="shared" si="14"/>
        <v>1</v>
      </c>
      <c r="P167" s="1" t="str">
        <f t="shared" si="19"/>
        <v>사유지</v>
      </c>
      <c r="Q167" s="1" t="str">
        <f t="shared" si="20"/>
        <v>사유지제</v>
      </c>
      <c r="R167" s="116">
        <v>1550</v>
      </c>
      <c r="S167" s="116">
        <f t="shared" si="21"/>
        <v>20137600</v>
      </c>
      <c r="T167" s="116">
        <f t="shared" si="16"/>
        <v>60412800</v>
      </c>
    </row>
    <row r="168" spans="1:20" ht="21.95" customHeight="1">
      <c r="A168" s="19">
        <v>165</v>
      </c>
      <c r="B168" s="3" t="s">
        <v>206</v>
      </c>
      <c r="C168" s="3" t="s">
        <v>207</v>
      </c>
      <c r="D168" s="3" t="s">
        <v>208</v>
      </c>
      <c r="E168" s="102" t="s">
        <v>458</v>
      </c>
      <c r="F168" s="110" t="s">
        <v>174</v>
      </c>
      <c r="G168" s="28">
        <v>3278</v>
      </c>
      <c r="H168" s="151">
        <v>2102.6999999999998</v>
      </c>
      <c r="I168" s="15"/>
      <c r="J168" s="61" t="s">
        <v>621</v>
      </c>
      <c r="K168" s="135" t="s">
        <v>683</v>
      </c>
      <c r="L168" s="18"/>
      <c r="M168" s="49"/>
      <c r="N168" s="50"/>
      <c r="O168" s="1">
        <f t="shared" si="14"/>
        <v>1</v>
      </c>
      <c r="P168" s="1" t="str">
        <f t="shared" si="19"/>
        <v>사유지</v>
      </c>
      <c r="Q168" s="1" t="str">
        <f t="shared" si="20"/>
        <v>사유지답</v>
      </c>
      <c r="R168" s="116">
        <v>5630</v>
      </c>
      <c r="S168" s="116">
        <f t="shared" si="21"/>
        <v>11838200.999999998</v>
      </c>
      <c r="T168" s="116">
        <f t="shared" si="16"/>
        <v>35514602.999999993</v>
      </c>
    </row>
    <row r="169" spans="1:20" ht="21.95" customHeight="1">
      <c r="A169" s="19">
        <v>166</v>
      </c>
      <c r="B169" s="3" t="s">
        <v>206</v>
      </c>
      <c r="C169" s="3" t="s">
        <v>207</v>
      </c>
      <c r="D169" s="3" t="s">
        <v>208</v>
      </c>
      <c r="E169" s="102" t="s">
        <v>459</v>
      </c>
      <c r="F169" s="110" t="s">
        <v>174</v>
      </c>
      <c r="G169" s="28">
        <v>2566</v>
      </c>
      <c r="H169" s="151">
        <v>14.1</v>
      </c>
      <c r="I169" s="15"/>
      <c r="J169" s="61" t="s">
        <v>284</v>
      </c>
      <c r="K169" s="135" t="s">
        <v>684</v>
      </c>
      <c r="L169" s="18"/>
      <c r="M169" s="49"/>
      <c r="N169" s="50"/>
      <c r="O169" s="1">
        <f t="shared" si="14"/>
        <v>1</v>
      </c>
      <c r="P169" s="1" t="str">
        <f t="shared" si="19"/>
        <v>국유지</v>
      </c>
      <c r="Q169" s="1" t="str">
        <f t="shared" si="20"/>
        <v>국유지답</v>
      </c>
      <c r="R169" s="116">
        <v>5210</v>
      </c>
      <c r="S169" s="116">
        <f t="shared" si="21"/>
        <v>73461</v>
      </c>
      <c r="T169" s="116">
        <f t="shared" si="16"/>
        <v>220383</v>
      </c>
    </row>
    <row r="170" spans="1:20" ht="21.95" customHeight="1">
      <c r="A170" s="19">
        <v>167</v>
      </c>
      <c r="B170" s="3" t="s">
        <v>206</v>
      </c>
      <c r="C170" s="3" t="s">
        <v>207</v>
      </c>
      <c r="D170" s="3" t="s">
        <v>208</v>
      </c>
      <c r="E170" s="102" t="s">
        <v>460</v>
      </c>
      <c r="F170" s="110" t="s">
        <v>213</v>
      </c>
      <c r="G170" s="28">
        <v>751</v>
      </c>
      <c r="H170" s="151">
        <v>148.1</v>
      </c>
      <c r="I170" s="15"/>
      <c r="J170" s="61" t="s">
        <v>284</v>
      </c>
      <c r="K170" s="135" t="s">
        <v>285</v>
      </c>
      <c r="L170" s="18"/>
      <c r="M170" s="49"/>
      <c r="N170" s="50"/>
      <c r="O170" s="1">
        <f t="shared" si="14"/>
        <v>1</v>
      </c>
      <c r="P170" s="1" t="str">
        <f t="shared" si="19"/>
        <v>국유지</v>
      </c>
      <c r="Q170" s="1" t="str">
        <f t="shared" si="20"/>
        <v>국유지도</v>
      </c>
      <c r="R170" s="116">
        <v>1550</v>
      </c>
      <c r="S170" s="116">
        <f t="shared" si="21"/>
        <v>229555</v>
      </c>
      <c r="T170" s="116">
        <f t="shared" si="16"/>
        <v>688665</v>
      </c>
    </row>
    <row r="171" spans="1:20" ht="21.95" customHeight="1">
      <c r="A171" s="19">
        <v>168</v>
      </c>
      <c r="B171" s="3" t="s">
        <v>206</v>
      </c>
      <c r="C171" s="3" t="s">
        <v>207</v>
      </c>
      <c r="D171" s="3" t="s">
        <v>208</v>
      </c>
      <c r="E171" s="102" t="s">
        <v>461</v>
      </c>
      <c r="F171" s="110" t="s">
        <v>212</v>
      </c>
      <c r="G171" s="28">
        <v>533</v>
      </c>
      <c r="H171" s="151">
        <v>107.9</v>
      </c>
      <c r="I171" s="15"/>
      <c r="J171" s="61" t="s">
        <v>284</v>
      </c>
      <c r="K171" s="135" t="s">
        <v>285</v>
      </c>
      <c r="L171" s="18"/>
      <c r="M171" s="49"/>
      <c r="N171" s="50"/>
      <c r="O171" s="1">
        <f t="shared" si="14"/>
        <v>1</v>
      </c>
      <c r="P171" s="1" t="str">
        <f t="shared" si="19"/>
        <v>국유지</v>
      </c>
      <c r="Q171" s="1" t="str">
        <f t="shared" si="20"/>
        <v>국유지구</v>
      </c>
      <c r="R171" s="116">
        <v>1550</v>
      </c>
      <c r="S171" s="116">
        <f t="shared" si="21"/>
        <v>167245</v>
      </c>
      <c r="T171" s="116">
        <f t="shared" si="16"/>
        <v>501735</v>
      </c>
    </row>
    <row r="172" spans="1:20" ht="21.95" customHeight="1">
      <c r="A172" s="19">
        <v>169</v>
      </c>
      <c r="B172" s="3" t="s">
        <v>206</v>
      </c>
      <c r="C172" s="3" t="s">
        <v>207</v>
      </c>
      <c r="D172" s="3" t="s">
        <v>208</v>
      </c>
      <c r="E172" s="102" t="s">
        <v>462</v>
      </c>
      <c r="F172" s="110" t="s">
        <v>174</v>
      </c>
      <c r="G172" s="28">
        <v>3126</v>
      </c>
      <c r="H172" s="151">
        <v>2112.9</v>
      </c>
      <c r="I172" s="15"/>
      <c r="J172" s="61" t="s">
        <v>620</v>
      </c>
      <c r="K172" s="135" t="s">
        <v>654</v>
      </c>
      <c r="L172" s="18"/>
      <c r="M172" s="49"/>
      <c r="N172" s="50"/>
      <c r="O172" s="1">
        <f t="shared" si="14"/>
        <v>1</v>
      </c>
      <c r="P172" s="1" t="str">
        <f t="shared" si="19"/>
        <v>사유지</v>
      </c>
      <c r="Q172" s="1" t="str">
        <f t="shared" si="20"/>
        <v>사유지답</v>
      </c>
      <c r="R172" s="116">
        <v>4700</v>
      </c>
      <c r="S172" s="116">
        <f t="shared" si="21"/>
        <v>9930630</v>
      </c>
      <c r="T172" s="116">
        <f t="shared" si="16"/>
        <v>29791890</v>
      </c>
    </row>
    <row r="173" spans="1:20" ht="21.95" customHeight="1">
      <c r="A173" s="19">
        <v>170</v>
      </c>
      <c r="B173" s="3" t="s">
        <v>206</v>
      </c>
      <c r="C173" s="3" t="s">
        <v>207</v>
      </c>
      <c r="D173" s="3" t="s">
        <v>208</v>
      </c>
      <c r="E173" s="102" t="s">
        <v>463</v>
      </c>
      <c r="F173" s="110" t="s">
        <v>174</v>
      </c>
      <c r="G173" s="28">
        <v>3000</v>
      </c>
      <c r="H173" s="151">
        <v>8.8000000000000007</v>
      </c>
      <c r="I173" s="15"/>
      <c r="J173" s="61" t="s">
        <v>622</v>
      </c>
      <c r="K173" s="135">
        <v>974</v>
      </c>
      <c r="L173" s="18"/>
      <c r="M173" s="49"/>
      <c r="N173" s="50"/>
      <c r="O173" s="1">
        <f t="shared" si="14"/>
        <v>1</v>
      </c>
      <c r="P173" s="1" t="str">
        <f t="shared" si="19"/>
        <v>사유지</v>
      </c>
      <c r="Q173" s="1" t="str">
        <f t="shared" si="20"/>
        <v>사유지답</v>
      </c>
      <c r="R173" s="116">
        <v>4700</v>
      </c>
      <c r="S173" s="116">
        <f t="shared" si="21"/>
        <v>41360</v>
      </c>
      <c r="T173" s="116">
        <f t="shared" si="16"/>
        <v>124080</v>
      </c>
    </row>
    <row r="174" spans="1:20" ht="21.95" customHeight="1">
      <c r="A174" s="19">
        <v>171</v>
      </c>
      <c r="B174" s="3" t="s">
        <v>206</v>
      </c>
      <c r="C174" s="3" t="s">
        <v>207</v>
      </c>
      <c r="D174" s="3" t="s">
        <v>208</v>
      </c>
      <c r="E174" s="102" t="s">
        <v>464</v>
      </c>
      <c r="F174" s="110" t="s">
        <v>213</v>
      </c>
      <c r="G174" s="28">
        <v>1470</v>
      </c>
      <c r="H174" s="151">
        <v>167.3</v>
      </c>
      <c r="I174" s="15"/>
      <c r="J174" s="61" t="s">
        <v>284</v>
      </c>
      <c r="K174" s="135" t="s">
        <v>285</v>
      </c>
      <c r="L174" s="18"/>
      <c r="M174" s="49"/>
      <c r="N174" s="50"/>
      <c r="O174" s="1">
        <f t="shared" si="14"/>
        <v>1</v>
      </c>
      <c r="P174" s="1" t="str">
        <f t="shared" si="19"/>
        <v>국유지</v>
      </c>
      <c r="Q174" s="1" t="str">
        <f t="shared" si="20"/>
        <v>국유지도</v>
      </c>
      <c r="R174" s="116">
        <v>1550</v>
      </c>
      <c r="S174" s="116">
        <f t="shared" si="21"/>
        <v>259315.00000000003</v>
      </c>
      <c r="T174" s="116">
        <f t="shared" si="16"/>
        <v>777945.00000000012</v>
      </c>
    </row>
    <row r="175" spans="1:20" ht="21.95" customHeight="1">
      <c r="A175" s="19">
        <v>172</v>
      </c>
      <c r="B175" s="3" t="s">
        <v>206</v>
      </c>
      <c r="C175" s="3" t="s">
        <v>207</v>
      </c>
      <c r="D175" s="3" t="s">
        <v>208</v>
      </c>
      <c r="E175" s="102" t="s">
        <v>465</v>
      </c>
      <c r="F175" s="110" t="s">
        <v>174</v>
      </c>
      <c r="G175" s="28">
        <v>3465</v>
      </c>
      <c r="H175" s="151">
        <v>2129</v>
      </c>
      <c r="I175" s="15"/>
      <c r="J175" s="61" t="s">
        <v>623</v>
      </c>
      <c r="K175" s="135" t="s">
        <v>685</v>
      </c>
      <c r="L175" s="18"/>
      <c r="M175" s="49"/>
      <c r="N175" s="50"/>
      <c r="O175" s="1">
        <f t="shared" si="14"/>
        <v>1</v>
      </c>
      <c r="P175" s="1" t="str">
        <f t="shared" si="19"/>
        <v>사유지</v>
      </c>
      <c r="Q175" s="1" t="str">
        <f t="shared" si="20"/>
        <v>사유지답</v>
      </c>
      <c r="R175" s="116">
        <v>4700</v>
      </c>
      <c r="S175" s="116">
        <f t="shared" si="21"/>
        <v>10006300</v>
      </c>
      <c r="T175" s="116">
        <f t="shared" si="16"/>
        <v>30018900</v>
      </c>
    </row>
    <row r="176" spans="1:20" ht="21.95" customHeight="1">
      <c r="A176" s="19">
        <v>173</v>
      </c>
      <c r="B176" s="3" t="s">
        <v>206</v>
      </c>
      <c r="C176" s="3" t="s">
        <v>207</v>
      </c>
      <c r="D176" s="3" t="s">
        <v>208</v>
      </c>
      <c r="E176" s="102" t="s">
        <v>466</v>
      </c>
      <c r="F176" s="110" t="s">
        <v>213</v>
      </c>
      <c r="G176" s="28">
        <v>500</v>
      </c>
      <c r="H176" s="151">
        <v>120.4</v>
      </c>
      <c r="I176" s="15"/>
      <c r="J176" s="61" t="s">
        <v>284</v>
      </c>
      <c r="K176" s="135" t="s">
        <v>285</v>
      </c>
      <c r="L176" s="18"/>
      <c r="M176" s="49"/>
      <c r="N176" s="50"/>
      <c r="O176" s="1">
        <f t="shared" si="14"/>
        <v>1</v>
      </c>
      <c r="P176" s="1" t="str">
        <f t="shared" si="19"/>
        <v>국유지</v>
      </c>
      <c r="Q176" s="1" t="str">
        <f t="shared" si="20"/>
        <v>국유지도</v>
      </c>
      <c r="R176" s="116">
        <v>1550</v>
      </c>
      <c r="S176" s="116">
        <f t="shared" si="21"/>
        <v>186620</v>
      </c>
      <c r="T176" s="116">
        <f t="shared" si="16"/>
        <v>559860</v>
      </c>
    </row>
    <row r="177" spans="1:20" ht="21.95" customHeight="1">
      <c r="A177" s="19">
        <v>174</v>
      </c>
      <c r="B177" s="3" t="s">
        <v>206</v>
      </c>
      <c r="C177" s="3" t="s">
        <v>207</v>
      </c>
      <c r="D177" s="3" t="s">
        <v>208</v>
      </c>
      <c r="E177" s="102" t="s">
        <v>467</v>
      </c>
      <c r="F177" s="110" t="s">
        <v>212</v>
      </c>
      <c r="G177" s="28">
        <v>403</v>
      </c>
      <c r="H177" s="151">
        <v>110.5</v>
      </c>
      <c r="I177" s="15"/>
      <c r="J177" s="61" t="s">
        <v>284</v>
      </c>
      <c r="K177" s="135" t="s">
        <v>285</v>
      </c>
      <c r="L177" s="18"/>
      <c r="M177" s="49"/>
      <c r="N177" s="50"/>
      <c r="O177" s="1">
        <f t="shared" si="14"/>
        <v>1</v>
      </c>
      <c r="P177" s="1" t="str">
        <f t="shared" si="19"/>
        <v>국유지</v>
      </c>
      <c r="Q177" s="1" t="str">
        <f t="shared" si="20"/>
        <v>국유지구</v>
      </c>
      <c r="R177" s="116">
        <v>1550</v>
      </c>
      <c r="S177" s="116">
        <f t="shared" si="21"/>
        <v>171275</v>
      </c>
      <c r="T177" s="116">
        <f t="shared" si="16"/>
        <v>513825</v>
      </c>
    </row>
    <row r="178" spans="1:20" ht="21.95" customHeight="1">
      <c r="A178" s="19">
        <v>175</v>
      </c>
      <c r="B178" s="3" t="s">
        <v>206</v>
      </c>
      <c r="C178" s="3" t="s">
        <v>207</v>
      </c>
      <c r="D178" s="3" t="s">
        <v>208</v>
      </c>
      <c r="E178" s="102" t="s">
        <v>468</v>
      </c>
      <c r="F178" s="110" t="s">
        <v>174</v>
      </c>
      <c r="G178" s="28">
        <v>3000</v>
      </c>
      <c r="H178" s="151">
        <v>6</v>
      </c>
      <c r="I178" s="15"/>
      <c r="J178" s="61" t="s">
        <v>624</v>
      </c>
      <c r="K178" s="135" t="s">
        <v>683</v>
      </c>
      <c r="L178" s="18"/>
      <c r="M178" s="49"/>
      <c r="N178" s="50"/>
      <c r="O178" s="1">
        <f t="shared" si="14"/>
        <v>1</v>
      </c>
      <c r="P178" s="1" t="str">
        <f t="shared" si="19"/>
        <v>사유지</v>
      </c>
      <c r="Q178" s="1" t="str">
        <f t="shared" si="20"/>
        <v>사유지답</v>
      </c>
      <c r="R178" s="116">
        <v>4700</v>
      </c>
      <c r="S178" s="116">
        <f t="shared" si="21"/>
        <v>28200</v>
      </c>
      <c r="T178" s="116">
        <f t="shared" si="16"/>
        <v>84600</v>
      </c>
    </row>
    <row r="179" spans="1:20" ht="21.95" customHeight="1">
      <c r="A179" s="19">
        <v>176</v>
      </c>
      <c r="B179" s="3" t="s">
        <v>206</v>
      </c>
      <c r="C179" s="3" t="s">
        <v>207</v>
      </c>
      <c r="D179" s="3" t="s">
        <v>208</v>
      </c>
      <c r="E179" s="102" t="s">
        <v>469</v>
      </c>
      <c r="F179" s="110" t="s">
        <v>174</v>
      </c>
      <c r="G179" s="28">
        <v>3000</v>
      </c>
      <c r="H179" s="151">
        <v>1041.4000000000001</v>
      </c>
      <c r="I179" s="15"/>
      <c r="J179" s="61" t="s">
        <v>625</v>
      </c>
      <c r="K179" s="135" t="s">
        <v>686</v>
      </c>
      <c r="L179" s="18"/>
      <c r="M179" s="49"/>
      <c r="N179" s="50"/>
      <c r="O179" s="1">
        <f t="shared" si="14"/>
        <v>1</v>
      </c>
      <c r="P179" s="1" t="str">
        <f t="shared" si="19"/>
        <v>사유지</v>
      </c>
      <c r="Q179" s="1" t="str">
        <f t="shared" si="20"/>
        <v>사유지답</v>
      </c>
      <c r="R179" s="116">
        <v>4700</v>
      </c>
      <c r="S179" s="116">
        <f t="shared" si="21"/>
        <v>4894580</v>
      </c>
      <c r="T179" s="116">
        <f t="shared" si="16"/>
        <v>14683740</v>
      </c>
    </row>
    <row r="180" spans="1:20" ht="21.95" customHeight="1">
      <c r="A180" s="19">
        <v>177</v>
      </c>
      <c r="B180" s="3" t="s">
        <v>206</v>
      </c>
      <c r="C180" s="3" t="s">
        <v>207</v>
      </c>
      <c r="D180" s="3" t="s">
        <v>208</v>
      </c>
      <c r="E180" s="102" t="s">
        <v>470</v>
      </c>
      <c r="F180" s="110" t="s">
        <v>174</v>
      </c>
      <c r="G180" s="28">
        <v>1276</v>
      </c>
      <c r="H180" s="151">
        <v>1269.0999999999999</v>
      </c>
      <c r="I180" s="15"/>
      <c r="J180" s="61" t="s">
        <v>626</v>
      </c>
      <c r="K180" s="135" t="s">
        <v>687</v>
      </c>
      <c r="L180" s="18"/>
      <c r="M180" s="49"/>
      <c r="N180" s="50"/>
      <c r="O180" s="1">
        <f t="shared" si="14"/>
        <v>1</v>
      </c>
      <c r="P180" s="1" t="str">
        <f t="shared" si="19"/>
        <v>사유지</v>
      </c>
      <c r="Q180" s="1" t="str">
        <f t="shared" si="20"/>
        <v>사유지답</v>
      </c>
      <c r="R180" s="116">
        <v>4700</v>
      </c>
      <c r="S180" s="116">
        <f t="shared" si="21"/>
        <v>5964770</v>
      </c>
      <c r="T180" s="116">
        <f t="shared" si="16"/>
        <v>17894310</v>
      </c>
    </row>
    <row r="181" spans="1:20" ht="21.95" customHeight="1">
      <c r="A181" s="19">
        <v>178</v>
      </c>
      <c r="B181" s="3" t="s">
        <v>206</v>
      </c>
      <c r="C181" s="3" t="s">
        <v>207</v>
      </c>
      <c r="D181" s="3" t="s">
        <v>208</v>
      </c>
      <c r="E181" s="102" t="s">
        <v>471</v>
      </c>
      <c r="F181" s="110" t="s">
        <v>212</v>
      </c>
      <c r="G181" s="28">
        <v>1102</v>
      </c>
      <c r="H181" s="151">
        <v>111.6</v>
      </c>
      <c r="I181" s="15"/>
      <c r="J181" s="61" t="s">
        <v>284</v>
      </c>
      <c r="K181" s="135" t="s">
        <v>285</v>
      </c>
      <c r="L181" s="18"/>
      <c r="M181" s="49"/>
      <c r="N181" s="50"/>
      <c r="O181" s="1">
        <f t="shared" si="14"/>
        <v>1</v>
      </c>
      <c r="P181" s="1" t="str">
        <f t="shared" si="19"/>
        <v>국유지</v>
      </c>
      <c r="Q181" s="1" t="str">
        <f t="shared" si="20"/>
        <v>국유지구</v>
      </c>
      <c r="R181" s="116">
        <v>1550</v>
      </c>
      <c r="S181" s="116">
        <f t="shared" si="21"/>
        <v>172980</v>
      </c>
      <c r="T181" s="116">
        <f t="shared" si="16"/>
        <v>518940</v>
      </c>
    </row>
    <row r="182" spans="1:20" ht="21.95" customHeight="1">
      <c r="A182" s="19">
        <v>179</v>
      </c>
      <c r="B182" s="3" t="s">
        <v>206</v>
      </c>
      <c r="C182" s="3" t="s">
        <v>207</v>
      </c>
      <c r="D182" s="3" t="s">
        <v>208</v>
      </c>
      <c r="E182" s="102" t="s">
        <v>472</v>
      </c>
      <c r="F182" s="110" t="s">
        <v>174</v>
      </c>
      <c r="G182" s="28">
        <v>2870</v>
      </c>
      <c r="H182" s="151">
        <v>1224.8</v>
      </c>
      <c r="I182" s="15"/>
      <c r="J182" s="61" t="s">
        <v>627</v>
      </c>
      <c r="K182" s="135" t="s">
        <v>688</v>
      </c>
      <c r="L182" s="18"/>
      <c r="M182" s="49"/>
      <c r="N182" s="50"/>
      <c r="O182" s="1">
        <f t="shared" si="14"/>
        <v>1</v>
      </c>
      <c r="P182" s="1" t="str">
        <f t="shared" si="19"/>
        <v>사유지</v>
      </c>
      <c r="Q182" s="1" t="str">
        <f t="shared" si="20"/>
        <v>사유지답</v>
      </c>
      <c r="R182" s="116">
        <v>4700</v>
      </c>
      <c r="S182" s="116">
        <f t="shared" si="21"/>
        <v>5756560</v>
      </c>
      <c r="T182" s="116">
        <f t="shared" si="16"/>
        <v>17269680</v>
      </c>
    </row>
    <row r="183" spans="1:20" ht="21.95" customHeight="1">
      <c r="A183" s="13">
        <v>180</v>
      </c>
      <c r="B183" s="2" t="s">
        <v>206</v>
      </c>
      <c r="C183" s="2" t="s">
        <v>207</v>
      </c>
      <c r="D183" s="2" t="s">
        <v>208</v>
      </c>
      <c r="E183" s="105" t="s">
        <v>473</v>
      </c>
      <c r="F183" s="113" t="s">
        <v>174</v>
      </c>
      <c r="G183" s="20">
        <v>1024</v>
      </c>
      <c r="H183" s="152">
        <v>1024</v>
      </c>
      <c r="I183" s="14"/>
      <c r="J183" s="59" t="s">
        <v>627</v>
      </c>
      <c r="K183" s="136" t="s">
        <v>688</v>
      </c>
      <c r="L183" s="23"/>
      <c r="M183" s="51"/>
      <c r="N183" s="48"/>
      <c r="O183" s="1">
        <f t="shared" si="14"/>
        <v>1</v>
      </c>
      <c r="P183" s="1" t="str">
        <f t="shared" si="19"/>
        <v>사유지</v>
      </c>
      <c r="Q183" s="1" t="str">
        <f t="shared" si="20"/>
        <v>사유지답</v>
      </c>
      <c r="R183" s="116">
        <v>4700</v>
      </c>
      <c r="S183" s="116">
        <f t="shared" si="21"/>
        <v>4812800</v>
      </c>
      <c r="T183" s="116">
        <f t="shared" si="16"/>
        <v>14438400</v>
      </c>
    </row>
    <row r="184" spans="1:20" ht="21.95" customHeight="1">
      <c r="A184" s="157">
        <v>181</v>
      </c>
      <c r="B184" s="158" t="s">
        <v>206</v>
      </c>
      <c r="C184" s="158" t="s">
        <v>207</v>
      </c>
      <c r="D184" s="158" t="s">
        <v>208</v>
      </c>
      <c r="E184" s="100" t="s">
        <v>474</v>
      </c>
      <c r="F184" s="108" t="s">
        <v>215</v>
      </c>
      <c r="G184" s="27">
        <v>26579</v>
      </c>
      <c r="H184" s="150">
        <v>345.3</v>
      </c>
      <c r="I184" s="21"/>
      <c r="J184" s="62" t="s">
        <v>628</v>
      </c>
      <c r="K184" s="137" t="s">
        <v>689</v>
      </c>
      <c r="L184" s="22"/>
      <c r="M184" s="52"/>
      <c r="N184" s="156"/>
      <c r="O184" s="1">
        <f t="shared" si="14"/>
        <v>1</v>
      </c>
      <c r="P184" s="1" t="str">
        <f t="shared" si="19"/>
        <v>사유지</v>
      </c>
      <c r="Q184" s="1" t="str">
        <f t="shared" si="20"/>
        <v>사유지임</v>
      </c>
      <c r="R184" s="116">
        <v>448</v>
      </c>
      <c r="S184" s="116">
        <f t="shared" si="21"/>
        <v>154694.39999999999</v>
      </c>
      <c r="T184" s="116">
        <f t="shared" si="16"/>
        <v>464083.19999999995</v>
      </c>
    </row>
    <row r="185" spans="1:20" ht="21.95" customHeight="1">
      <c r="A185" s="19">
        <v>182</v>
      </c>
      <c r="B185" s="3" t="s">
        <v>206</v>
      </c>
      <c r="C185" s="3" t="s">
        <v>207</v>
      </c>
      <c r="D185" s="3" t="s">
        <v>208</v>
      </c>
      <c r="E185" s="102" t="s">
        <v>475</v>
      </c>
      <c r="F185" s="110" t="s">
        <v>174</v>
      </c>
      <c r="G185" s="28">
        <v>1785</v>
      </c>
      <c r="H185" s="151">
        <v>263.2</v>
      </c>
      <c r="I185" s="15"/>
      <c r="J185" s="61" t="s">
        <v>619</v>
      </c>
      <c r="K185" s="135" t="s">
        <v>708</v>
      </c>
      <c r="L185" s="18"/>
      <c r="M185" s="49"/>
      <c r="N185" s="50"/>
      <c r="O185" s="1">
        <f t="shared" si="14"/>
        <v>1</v>
      </c>
      <c r="P185" s="1" t="str">
        <f t="shared" si="19"/>
        <v>사유지</v>
      </c>
      <c r="Q185" s="1" t="str">
        <f t="shared" si="20"/>
        <v>사유지답</v>
      </c>
      <c r="R185" s="116">
        <v>3780</v>
      </c>
      <c r="S185" s="116">
        <f t="shared" si="21"/>
        <v>994896</v>
      </c>
      <c r="T185" s="116">
        <f t="shared" si="16"/>
        <v>2984688</v>
      </c>
    </row>
    <row r="186" spans="1:20" ht="21.95" customHeight="1">
      <c r="A186" s="19">
        <v>183</v>
      </c>
      <c r="B186" s="3" t="s">
        <v>206</v>
      </c>
      <c r="C186" s="3" t="s">
        <v>207</v>
      </c>
      <c r="D186" s="3" t="s">
        <v>208</v>
      </c>
      <c r="E186" s="102" t="s">
        <v>476</v>
      </c>
      <c r="F186" s="110" t="s">
        <v>212</v>
      </c>
      <c r="G186" s="28">
        <v>890</v>
      </c>
      <c r="H186" s="151">
        <v>78.400000000000006</v>
      </c>
      <c r="I186" s="15"/>
      <c r="J186" s="66" t="s">
        <v>91</v>
      </c>
      <c r="K186" s="135" t="s">
        <v>682</v>
      </c>
      <c r="L186" s="18"/>
      <c r="M186" s="49"/>
      <c r="N186" s="50"/>
      <c r="O186" s="1">
        <f t="shared" si="14"/>
        <v>1</v>
      </c>
      <c r="P186" s="1" t="str">
        <f t="shared" si="19"/>
        <v>사유지</v>
      </c>
      <c r="Q186" s="1" t="str">
        <f t="shared" si="20"/>
        <v>사유지구</v>
      </c>
      <c r="R186" s="116">
        <v>1550</v>
      </c>
      <c r="S186" s="116">
        <f t="shared" si="21"/>
        <v>121520.00000000001</v>
      </c>
      <c r="T186" s="116">
        <f t="shared" si="16"/>
        <v>364560.00000000006</v>
      </c>
    </row>
    <row r="187" spans="1:20" ht="21.95" customHeight="1">
      <c r="A187" s="19">
        <v>184</v>
      </c>
      <c r="B187" s="3" t="s">
        <v>206</v>
      </c>
      <c r="C187" s="3" t="s">
        <v>207</v>
      </c>
      <c r="D187" s="3" t="s">
        <v>208</v>
      </c>
      <c r="E187" s="102" t="s">
        <v>477</v>
      </c>
      <c r="F187" s="110" t="s">
        <v>213</v>
      </c>
      <c r="G187" s="28">
        <v>1882</v>
      </c>
      <c r="H187" s="151">
        <v>569.29999999999995</v>
      </c>
      <c r="I187" s="15"/>
      <c r="J187" s="61" t="s">
        <v>284</v>
      </c>
      <c r="K187" s="135" t="s">
        <v>285</v>
      </c>
      <c r="L187" s="18"/>
      <c r="M187" s="49"/>
      <c r="N187" s="50"/>
      <c r="O187" s="1">
        <f t="shared" si="14"/>
        <v>1</v>
      </c>
      <c r="P187" s="1" t="str">
        <f t="shared" si="19"/>
        <v>국유지</v>
      </c>
      <c r="Q187" s="1" t="str">
        <f t="shared" si="20"/>
        <v>국유지도</v>
      </c>
      <c r="R187" s="116">
        <v>1550</v>
      </c>
      <c r="S187" s="116">
        <f t="shared" si="21"/>
        <v>882414.99999999988</v>
      </c>
      <c r="T187" s="116">
        <f t="shared" si="16"/>
        <v>2647244.9999999995</v>
      </c>
    </row>
    <row r="188" spans="1:20" ht="21.95" customHeight="1">
      <c r="A188" s="19">
        <v>185</v>
      </c>
      <c r="B188" s="3" t="s">
        <v>206</v>
      </c>
      <c r="C188" s="3" t="s">
        <v>207</v>
      </c>
      <c r="D188" s="3" t="s">
        <v>208</v>
      </c>
      <c r="E188" s="102" t="s">
        <v>478</v>
      </c>
      <c r="F188" s="110" t="s">
        <v>213</v>
      </c>
      <c r="G188" s="28">
        <v>305</v>
      </c>
      <c r="H188" s="151">
        <v>305</v>
      </c>
      <c r="I188" s="15"/>
      <c r="J188" s="61" t="s">
        <v>284</v>
      </c>
      <c r="K188" s="135" t="s">
        <v>25</v>
      </c>
      <c r="L188" s="18"/>
      <c r="M188" s="49"/>
      <c r="N188" s="50"/>
      <c r="O188" s="1">
        <f t="shared" si="14"/>
        <v>1</v>
      </c>
      <c r="P188" s="1" t="str">
        <f t="shared" si="19"/>
        <v>국유지</v>
      </c>
      <c r="Q188" s="1" t="str">
        <f t="shared" si="20"/>
        <v>국유지도</v>
      </c>
      <c r="R188" s="116">
        <v>1550</v>
      </c>
      <c r="S188" s="116">
        <f t="shared" si="21"/>
        <v>472750</v>
      </c>
      <c r="T188" s="116">
        <f t="shared" si="16"/>
        <v>1418250</v>
      </c>
    </row>
    <row r="189" spans="1:20" ht="21.95" customHeight="1">
      <c r="A189" s="19">
        <v>186</v>
      </c>
      <c r="B189" s="3" t="s">
        <v>206</v>
      </c>
      <c r="C189" s="3" t="s">
        <v>207</v>
      </c>
      <c r="D189" s="3" t="s">
        <v>208</v>
      </c>
      <c r="E189" s="102" t="s">
        <v>479</v>
      </c>
      <c r="F189" s="110" t="s">
        <v>174</v>
      </c>
      <c r="G189" s="28">
        <v>2359</v>
      </c>
      <c r="H189" s="151">
        <v>141.19999999999999</v>
      </c>
      <c r="I189" s="3"/>
      <c r="J189" s="61" t="s">
        <v>629</v>
      </c>
      <c r="K189" s="135" t="s">
        <v>690</v>
      </c>
      <c r="L189" s="18"/>
      <c r="M189" s="49"/>
      <c r="N189" s="50"/>
      <c r="O189" s="1">
        <f t="shared" si="14"/>
        <v>1</v>
      </c>
      <c r="P189" s="1" t="str">
        <f t="shared" si="19"/>
        <v>사유지</v>
      </c>
      <c r="Q189" s="1" t="str">
        <f t="shared" si="20"/>
        <v>사유지답</v>
      </c>
      <c r="R189" s="116">
        <v>5630</v>
      </c>
      <c r="S189" s="116">
        <f t="shared" si="21"/>
        <v>794955.99999999988</v>
      </c>
      <c r="T189" s="116">
        <f t="shared" si="16"/>
        <v>2384867.9999999995</v>
      </c>
    </row>
    <row r="190" spans="1:20" ht="21.95" customHeight="1">
      <c r="A190" s="19">
        <v>187</v>
      </c>
      <c r="B190" s="3" t="s">
        <v>206</v>
      </c>
      <c r="C190" s="3" t="s">
        <v>207</v>
      </c>
      <c r="D190" s="3" t="s">
        <v>208</v>
      </c>
      <c r="E190" s="102" t="s">
        <v>480</v>
      </c>
      <c r="F190" s="110" t="s">
        <v>174</v>
      </c>
      <c r="G190" s="28">
        <v>1161</v>
      </c>
      <c r="H190" s="151">
        <v>227.2</v>
      </c>
      <c r="I190" s="3"/>
      <c r="J190" s="61" t="s">
        <v>630</v>
      </c>
      <c r="K190" s="135" t="s">
        <v>688</v>
      </c>
      <c r="L190" s="18"/>
      <c r="M190" s="49"/>
      <c r="N190" s="50"/>
      <c r="O190" s="1">
        <f t="shared" si="14"/>
        <v>1</v>
      </c>
      <c r="P190" s="1" t="str">
        <f t="shared" si="19"/>
        <v>사유지</v>
      </c>
      <c r="Q190" s="1" t="str">
        <f t="shared" si="20"/>
        <v>사유지답</v>
      </c>
      <c r="R190" s="116">
        <v>5630</v>
      </c>
      <c r="S190" s="116">
        <f t="shared" si="21"/>
        <v>1279136</v>
      </c>
      <c r="T190" s="116">
        <f t="shared" si="16"/>
        <v>3837408</v>
      </c>
    </row>
    <row r="191" spans="1:20" ht="21.95" customHeight="1">
      <c r="A191" s="19">
        <v>188</v>
      </c>
      <c r="B191" s="3" t="s">
        <v>206</v>
      </c>
      <c r="C191" s="3" t="s">
        <v>207</v>
      </c>
      <c r="D191" s="3" t="s">
        <v>208</v>
      </c>
      <c r="E191" s="102" t="s">
        <v>481</v>
      </c>
      <c r="F191" s="110" t="s">
        <v>212</v>
      </c>
      <c r="G191" s="28">
        <v>1866</v>
      </c>
      <c r="H191" s="151">
        <v>500.3</v>
      </c>
      <c r="I191" s="3"/>
      <c r="J191" s="61" t="s">
        <v>284</v>
      </c>
      <c r="K191" s="135" t="s">
        <v>285</v>
      </c>
      <c r="L191" s="18"/>
      <c r="M191" s="49"/>
      <c r="N191" s="50"/>
      <c r="O191" s="1">
        <f t="shared" si="14"/>
        <v>1</v>
      </c>
      <c r="P191" s="1" t="str">
        <f t="shared" si="19"/>
        <v>국유지</v>
      </c>
      <c r="Q191" s="1" t="str">
        <f t="shared" si="20"/>
        <v>국유지구</v>
      </c>
      <c r="R191" s="116">
        <v>1550</v>
      </c>
      <c r="S191" s="116">
        <f t="shared" si="21"/>
        <v>775465</v>
      </c>
      <c r="T191" s="116">
        <f t="shared" si="16"/>
        <v>2326395</v>
      </c>
    </row>
    <row r="192" spans="1:20" ht="21.95" customHeight="1">
      <c r="A192" s="19">
        <v>189</v>
      </c>
      <c r="B192" s="3" t="s">
        <v>206</v>
      </c>
      <c r="C192" s="3" t="s">
        <v>207</v>
      </c>
      <c r="D192" s="3" t="s">
        <v>208</v>
      </c>
      <c r="E192" s="102" t="s">
        <v>482</v>
      </c>
      <c r="F192" s="110" t="s">
        <v>174</v>
      </c>
      <c r="G192" s="28">
        <v>3500</v>
      </c>
      <c r="H192" s="151">
        <v>1920.6</v>
      </c>
      <c r="I192" s="15"/>
      <c r="J192" s="61" t="s">
        <v>630</v>
      </c>
      <c r="K192" s="138" t="s">
        <v>691</v>
      </c>
      <c r="L192" s="18"/>
      <c r="M192" s="49"/>
      <c r="N192" s="50"/>
      <c r="O192" s="1">
        <f t="shared" si="14"/>
        <v>1</v>
      </c>
      <c r="P192" s="1" t="str">
        <f t="shared" si="19"/>
        <v>사유지</v>
      </c>
      <c r="Q192" s="1" t="str">
        <f t="shared" si="20"/>
        <v>사유지답</v>
      </c>
      <c r="R192" s="116">
        <v>5630</v>
      </c>
      <c r="S192" s="116">
        <f t="shared" si="21"/>
        <v>10812978</v>
      </c>
      <c r="T192" s="116">
        <f t="shared" si="16"/>
        <v>32438934</v>
      </c>
    </row>
    <row r="193" spans="1:20" ht="21.95" customHeight="1">
      <c r="A193" s="19">
        <v>190</v>
      </c>
      <c r="B193" s="3" t="s">
        <v>206</v>
      </c>
      <c r="C193" s="3" t="s">
        <v>207</v>
      </c>
      <c r="D193" s="3" t="s">
        <v>208</v>
      </c>
      <c r="E193" s="102" t="s">
        <v>483</v>
      </c>
      <c r="F193" s="110" t="s">
        <v>174</v>
      </c>
      <c r="G193" s="28">
        <v>3000</v>
      </c>
      <c r="H193" s="151">
        <v>219.3</v>
      </c>
      <c r="I193" s="15"/>
      <c r="J193" s="61" t="s">
        <v>631</v>
      </c>
      <c r="K193" s="135" t="s">
        <v>692</v>
      </c>
      <c r="L193" s="18"/>
      <c r="M193" s="49"/>
      <c r="N193" s="50"/>
      <c r="O193" s="1">
        <f t="shared" si="14"/>
        <v>1</v>
      </c>
      <c r="P193" s="1" t="str">
        <f t="shared" si="19"/>
        <v>사유지</v>
      </c>
      <c r="Q193" s="1" t="str">
        <f t="shared" si="20"/>
        <v>사유지답</v>
      </c>
      <c r="R193" s="116">
        <v>4840</v>
      </c>
      <c r="S193" s="116">
        <f t="shared" si="21"/>
        <v>1061412</v>
      </c>
      <c r="T193" s="116">
        <f t="shared" si="16"/>
        <v>3184236</v>
      </c>
    </row>
    <row r="194" spans="1:20" ht="21.95" customHeight="1">
      <c r="A194" s="19">
        <v>191</v>
      </c>
      <c r="B194" s="3" t="s">
        <v>206</v>
      </c>
      <c r="C194" s="3" t="s">
        <v>207</v>
      </c>
      <c r="D194" s="3" t="s">
        <v>208</v>
      </c>
      <c r="E194" s="102" t="s">
        <v>484</v>
      </c>
      <c r="F194" s="110" t="s">
        <v>174</v>
      </c>
      <c r="G194" s="28">
        <v>2518</v>
      </c>
      <c r="H194" s="151">
        <v>2140.8000000000002</v>
      </c>
      <c r="I194" s="15"/>
      <c r="J194" s="61" t="s">
        <v>284</v>
      </c>
      <c r="K194" s="135" t="s">
        <v>286</v>
      </c>
      <c r="L194" s="18"/>
      <c r="M194" s="49"/>
      <c r="N194" s="50"/>
      <c r="O194" s="1">
        <f t="shared" si="14"/>
        <v>1</v>
      </c>
      <c r="P194" s="1" t="str">
        <f t="shared" si="19"/>
        <v>국유지</v>
      </c>
      <c r="Q194" s="1" t="str">
        <f t="shared" si="20"/>
        <v>국유지답</v>
      </c>
      <c r="R194" s="116">
        <v>4840</v>
      </c>
      <c r="S194" s="116">
        <f t="shared" si="21"/>
        <v>10361472</v>
      </c>
      <c r="T194" s="116">
        <f t="shared" ref="T194:T257" si="22">IF(R194="-","-",S194*3)</f>
        <v>31084416</v>
      </c>
    </row>
    <row r="195" spans="1:20" ht="21.95" customHeight="1">
      <c r="A195" s="19">
        <v>192</v>
      </c>
      <c r="B195" s="3" t="s">
        <v>206</v>
      </c>
      <c r="C195" s="3" t="s">
        <v>207</v>
      </c>
      <c r="D195" s="3" t="s">
        <v>208</v>
      </c>
      <c r="E195" s="102" t="s">
        <v>485</v>
      </c>
      <c r="F195" s="110" t="s">
        <v>213</v>
      </c>
      <c r="G195" s="28">
        <v>661</v>
      </c>
      <c r="H195" s="151">
        <v>113.9</v>
      </c>
      <c r="I195" s="15"/>
      <c r="J195" s="61" t="s">
        <v>284</v>
      </c>
      <c r="K195" s="135" t="s">
        <v>285</v>
      </c>
      <c r="L195" s="18"/>
      <c r="M195" s="49"/>
      <c r="N195" s="50"/>
      <c r="O195" s="1">
        <f t="shared" si="14"/>
        <v>1</v>
      </c>
      <c r="P195" s="1" t="str">
        <f t="shared" si="19"/>
        <v>국유지</v>
      </c>
      <c r="Q195" s="1" t="str">
        <f t="shared" si="20"/>
        <v>국유지도</v>
      </c>
      <c r="R195" s="116">
        <v>1550</v>
      </c>
      <c r="S195" s="116">
        <f t="shared" si="21"/>
        <v>176545</v>
      </c>
      <c r="T195" s="116">
        <f t="shared" si="22"/>
        <v>529635</v>
      </c>
    </row>
    <row r="196" spans="1:20" ht="21.95" customHeight="1">
      <c r="A196" s="19">
        <v>193</v>
      </c>
      <c r="B196" s="3" t="s">
        <v>206</v>
      </c>
      <c r="C196" s="3" t="s">
        <v>207</v>
      </c>
      <c r="D196" s="3" t="s">
        <v>208</v>
      </c>
      <c r="E196" s="102" t="s">
        <v>486</v>
      </c>
      <c r="F196" s="110" t="s">
        <v>174</v>
      </c>
      <c r="G196" s="28">
        <v>3000</v>
      </c>
      <c r="H196" s="151">
        <v>375.2</v>
      </c>
      <c r="I196" s="15"/>
      <c r="J196" s="61" t="s">
        <v>632</v>
      </c>
      <c r="K196" s="135" t="s">
        <v>693</v>
      </c>
      <c r="L196" s="18"/>
      <c r="M196" s="49"/>
      <c r="N196" s="50"/>
      <c r="O196" s="1">
        <f t="shared" ref="O196:O260" si="23">COUNTIF(E196,E:E)</f>
        <v>1</v>
      </c>
      <c r="P196" s="1" t="str">
        <f t="shared" si="19"/>
        <v>사유지</v>
      </c>
      <c r="Q196" s="1" t="str">
        <f t="shared" si="20"/>
        <v>사유지답</v>
      </c>
      <c r="R196" s="116">
        <v>4700</v>
      </c>
      <c r="S196" s="116">
        <f t="shared" si="21"/>
        <v>1763440</v>
      </c>
      <c r="T196" s="116">
        <f t="shared" si="22"/>
        <v>5290320</v>
      </c>
    </row>
    <row r="197" spans="1:20" ht="21.95" customHeight="1">
      <c r="A197" s="19">
        <v>194</v>
      </c>
      <c r="B197" s="3" t="s">
        <v>206</v>
      </c>
      <c r="C197" s="3" t="s">
        <v>207</v>
      </c>
      <c r="D197" s="3" t="s">
        <v>208</v>
      </c>
      <c r="E197" s="102" t="s">
        <v>487</v>
      </c>
      <c r="F197" s="110" t="s">
        <v>174</v>
      </c>
      <c r="G197" s="28">
        <v>2262</v>
      </c>
      <c r="H197" s="151">
        <v>2057</v>
      </c>
      <c r="I197" s="35"/>
      <c r="J197" s="61" t="s">
        <v>633</v>
      </c>
      <c r="K197" s="135" t="s">
        <v>232</v>
      </c>
      <c r="L197" s="18"/>
      <c r="M197" s="49"/>
      <c r="N197" s="50"/>
      <c r="O197" s="1">
        <f t="shared" si="23"/>
        <v>1</v>
      </c>
      <c r="P197" s="1" t="str">
        <f t="shared" si="19"/>
        <v>사유지</v>
      </c>
      <c r="Q197" s="1" t="str">
        <f t="shared" si="20"/>
        <v>사유지답</v>
      </c>
      <c r="R197" s="116">
        <v>4700</v>
      </c>
      <c r="S197" s="116">
        <f t="shared" si="21"/>
        <v>9667900</v>
      </c>
      <c r="T197" s="116">
        <f t="shared" si="22"/>
        <v>29003700</v>
      </c>
    </row>
    <row r="198" spans="1:20" ht="21.95" customHeight="1">
      <c r="A198" s="19">
        <v>195</v>
      </c>
      <c r="B198" s="3" t="s">
        <v>206</v>
      </c>
      <c r="C198" s="3" t="s">
        <v>207</v>
      </c>
      <c r="D198" s="3" t="s">
        <v>209</v>
      </c>
      <c r="E198" s="102" t="s">
        <v>488</v>
      </c>
      <c r="F198" s="110" t="s">
        <v>214</v>
      </c>
      <c r="G198" s="28">
        <v>18863</v>
      </c>
      <c r="H198" s="151">
        <v>10814.1</v>
      </c>
      <c r="I198" s="15"/>
      <c r="J198" s="66" t="s">
        <v>91</v>
      </c>
      <c r="K198" s="135" t="s">
        <v>682</v>
      </c>
      <c r="L198" s="18"/>
      <c r="M198" s="49"/>
      <c r="N198" s="50"/>
      <c r="O198" s="1">
        <f t="shared" si="23"/>
        <v>1</v>
      </c>
      <c r="P198" s="1" t="str">
        <f t="shared" si="19"/>
        <v>사유지</v>
      </c>
      <c r="Q198" s="1" t="str">
        <f t="shared" si="20"/>
        <v>사유지제</v>
      </c>
      <c r="R198" s="116">
        <v>1480</v>
      </c>
      <c r="S198" s="116">
        <f t="shared" si="21"/>
        <v>16004868</v>
      </c>
      <c r="T198" s="116">
        <f t="shared" si="22"/>
        <v>48014604</v>
      </c>
    </row>
    <row r="199" spans="1:20" ht="21.95" customHeight="1">
      <c r="A199" s="19">
        <v>196</v>
      </c>
      <c r="B199" s="3" t="s">
        <v>206</v>
      </c>
      <c r="C199" s="3" t="s">
        <v>207</v>
      </c>
      <c r="D199" s="3" t="s">
        <v>208</v>
      </c>
      <c r="E199" s="102" t="s">
        <v>489</v>
      </c>
      <c r="F199" s="110" t="s">
        <v>212</v>
      </c>
      <c r="G199" s="28">
        <v>2846</v>
      </c>
      <c r="H199" s="151">
        <v>144.4</v>
      </c>
      <c r="I199" s="15"/>
      <c r="J199" s="61" t="s">
        <v>284</v>
      </c>
      <c r="K199" s="135" t="s">
        <v>285</v>
      </c>
      <c r="L199" s="18"/>
      <c r="M199" s="49"/>
      <c r="N199" s="50"/>
      <c r="O199" s="1">
        <f t="shared" si="23"/>
        <v>1</v>
      </c>
      <c r="P199" s="1" t="str">
        <f t="shared" si="19"/>
        <v>국유지</v>
      </c>
      <c r="Q199" s="1" t="str">
        <f t="shared" si="20"/>
        <v>국유지구</v>
      </c>
      <c r="R199" s="116">
        <v>1550</v>
      </c>
      <c r="S199" s="116">
        <f t="shared" si="21"/>
        <v>223820</v>
      </c>
      <c r="T199" s="116">
        <f t="shared" si="22"/>
        <v>671460</v>
      </c>
    </row>
    <row r="200" spans="1:20" ht="21.95" customHeight="1">
      <c r="A200" s="19">
        <v>197</v>
      </c>
      <c r="B200" s="3" t="s">
        <v>206</v>
      </c>
      <c r="C200" s="3" t="s">
        <v>207</v>
      </c>
      <c r="D200" s="3" t="s">
        <v>208</v>
      </c>
      <c r="E200" s="102" t="s">
        <v>490</v>
      </c>
      <c r="F200" s="110" t="s">
        <v>213</v>
      </c>
      <c r="G200" s="28">
        <v>1609</v>
      </c>
      <c r="H200" s="151">
        <v>159.1</v>
      </c>
      <c r="I200" s="15"/>
      <c r="J200" s="61" t="s">
        <v>284</v>
      </c>
      <c r="K200" s="135" t="s">
        <v>285</v>
      </c>
      <c r="L200" s="18"/>
      <c r="M200" s="49"/>
      <c r="N200" s="50"/>
      <c r="O200" s="1">
        <f t="shared" si="23"/>
        <v>1</v>
      </c>
      <c r="P200" s="1" t="str">
        <f t="shared" si="19"/>
        <v>국유지</v>
      </c>
      <c r="Q200" s="1" t="str">
        <f t="shared" si="20"/>
        <v>국유지도</v>
      </c>
      <c r="R200" s="116">
        <v>1550</v>
      </c>
      <c r="S200" s="116">
        <f t="shared" si="21"/>
        <v>246605</v>
      </c>
      <c r="T200" s="116">
        <f t="shared" si="22"/>
        <v>739815</v>
      </c>
    </row>
    <row r="201" spans="1:20" ht="21.95" customHeight="1">
      <c r="A201" s="13">
        <v>198</v>
      </c>
      <c r="B201" s="2" t="s">
        <v>206</v>
      </c>
      <c r="C201" s="2" t="s">
        <v>207</v>
      </c>
      <c r="D201" s="2" t="s">
        <v>209</v>
      </c>
      <c r="E201" s="105" t="s">
        <v>491</v>
      </c>
      <c r="F201" s="113" t="s">
        <v>212</v>
      </c>
      <c r="G201" s="20">
        <v>1189</v>
      </c>
      <c r="H201" s="152">
        <v>96.7</v>
      </c>
      <c r="I201" s="14"/>
      <c r="J201" s="59" t="s">
        <v>284</v>
      </c>
      <c r="K201" s="136" t="s">
        <v>285</v>
      </c>
      <c r="L201" s="23"/>
      <c r="M201" s="51"/>
      <c r="N201" s="48"/>
      <c r="O201" s="1">
        <f t="shared" si="23"/>
        <v>1</v>
      </c>
      <c r="P201" s="1" t="str">
        <f t="shared" si="19"/>
        <v>국유지</v>
      </c>
      <c r="Q201" s="1" t="str">
        <f t="shared" si="20"/>
        <v>국유지구</v>
      </c>
      <c r="R201" s="116">
        <v>1480</v>
      </c>
      <c r="S201" s="116">
        <f t="shared" si="21"/>
        <v>143116</v>
      </c>
      <c r="T201" s="116">
        <f t="shared" si="22"/>
        <v>429348</v>
      </c>
    </row>
    <row r="202" spans="1:20" ht="21.95" customHeight="1">
      <c r="A202" s="157">
        <v>199</v>
      </c>
      <c r="B202" s="158" t="s">
        <v>206</v>
      </c>
      <c r="C202" s="158" t="s">
        <v>207</v>
      </c>
      <c r="D202" s="158" t="s">
        <v>209</v>
      </c>
      <c r="E202" s="100" t="s">
        <v>492</v>
      </c>
      <c r="F202" s="108" t="s">
        <v>174</v>
      </c>
      <c r="G202" s="27">
        <v>2704</v>
      </c>
      <c r="H202" s="150">
        <v>2334.4</v>
      </c>
      <c r="I202" s="158"/>
      <c r="J202" s="62" t="s">
        <v>634</v>
      </c>
      <c r="K202" s="137" t="s">
        <v>692</v>
      </c>
      <c r="L202" s="22"/>
      <c r="M202" s="52"/>
      <c r="N202" s="156"/>
      <c r="O202" s="1">
        <f t="shared" si="23"/>
        <v>1</v>
      </c>
      <c r="P202" s="1" t="str">
        <f t="shared" si="19"/>
        <v>사유지</v>
      </c>
      <c r="Q202" s="1" t="str">
        <f t="shared" si="20"/>
        <v>사유지답</v>
      </c>
      <c r="R202" s="116">
        <v>4500</v>
      </c>
      <c r="S202" s="116">
        <f t="shared" si="21"/>
        <v>10504800</v>
      </c>
      <c r="T202" s="116">
        <f t="shared" si="22"/>
        <v>31514400</v>
      </c>
    </row>
    <row r="203" spans="1:20" ht="21.95" customHeight="1">
      <c r="A203" s="19">
        <v>200</v>
      </c>
      <c r="B203" s="3" t="s">
        <v>206</v>
      </c>
      <c r="C203" s="3" t="s">
        <v>207</v>
      </c>
      <c r="D203" s="3" t="s">
        <v>209</v>
      </c>
      <c r="E203" s="102" t="s">
        <v>493</v>
      </c>
      <c r="F203" s="110" t="s">
        <v>211</v>
      </c>
      <c r="G203" s="28">
        <v>29931</v>
      </c>
      <c r="H203" s="151">
        <v>20553</v>
      </c>
      <c r="I203" s="3"/>
      <c r="J203" s="66" t="s">
        <v>91</v>
      </c>
      <c r="K203" s="135" t="s">
        <v>682</v>
      </c>
      <c r="L203" s="18"/>
      <c r="M203" s="49"/>
      <c r="N203" s="50"/>
      <c r="O203" s="1">
        <f t="shared" si="23"/>
        <v>1</v>
      </c>
      <c r="P203" s="1" t="str">
        <f t="shared" si="19"/>
        <v>사유지</v>
      </c>
      <c r="Q203" s="1" t="str">
        <f t="shared" si="20"/>
        <v>사유지천</v>
      </c>
      <c r="R203" s="116">
        <v>1480</v>
      </c>
      <c r="S203" s="116">
        <f t="shared" si="21"/>
        <v>30418440</v>
      </c>
      <c r="T203" s="116">
        <f t="shared" si="22"/>
        <v>91255320</v>
      </c>
    </row>
    <row r="204" spans="1:20" ht="21.95" customHeight="1">
      <c r="A204" s="19">
        <v>201</v>
      </c>
      <c r="B204" s="3" t="s">
        <v>206</v>
      </c>
      <c r="C204" s="3" t="s">
        <v>207</v>
      </c>
      <c r="D204" s="3" t="s">
        <v>209</v>
      </c>
      <c r="E204" s="102" t="s">
        <v>494</v>
      </c>
      <c r="F204" s="110" t="s">
        <v>174</v>
      </c>
      <c r="G204" s="28">
        <v>1960</v>
      </c>
      <c r="H204" s="151">
        <v>237.4</v>
      </c>
      <c r="I204" s="3"/>
      <c r="J204" s="61" t="s">
        <v>635</v>
      </c>
      <c r="K204" s="135" t="s">
        <v>658</v>
      </c>
      <c r="L204" s="18"/>
      <c r="M204" s="49"/>
      <c r="N204" s="50"/>
      <c r="O204" s="1">
        <f t="shared" si="23"/>
        <v>1</v>
      </c>
      <c r="P204" s="1" t="str">
        <f t="shared" si="19"/>
        <v>사유지</v>
      </c>
      <c r="Q204" s="1" t="str">
        <f t="shared" si="20"/>
        <v>사유지답</v>
      </c>
      <c r="R204" s="116">
        <v>4500</v>
      </c>
      <c r="S204" s="116">
        <f t="shared" si="21"/>
        <v>1068300</v>
      </c>
      <c r="T204" s="116">
        <f t="shared" si="22"/>
        <v>3204900</v>
      </c>
    </row>
    <row r="205" spans="1:20" ht="21.95" customHeight="1">
      <c r="A205" s="19">
        <v>202</v>
      </c>
      <c r="B205" s="3" t="s">
        <v>206</v>
      </c>
      <c r="C205" s="3" t="s">
        <v>207</v>
      </c>
      <c r="D205" s="3" t="s">
        <v>209</v>
      </c>
      <c r="E205" s="102" t="s">
        <v>495</v>
      </c>
      <c r="F205" s="110" t="s">
        <v>212</v>
      </c>
      <c r="G205" s="28">
        <v>2667</v>
      </c>
      <c r="H205" s="151">
        <v>182.9</v>
      </c>
      <c r="I205" s="3"/>
      <c r="J205" s="61" t="s">
        <v>284</v>
      </c>
      <c r="K205" s="135" t="s">
        <v>285</v>
      </c>
      <c r="L205" s="18"/>
      <c r="M205" s="49"/>
      <c r="N205" s="50"/>
      <c r="O205" s="1">
        <f t="shared" si="23"/>
        <v>1</v>
      </c>
      <c r="P205" s="1" t="str">
        <f t="shared" si="19"/>
        <v>국유지</v>
      </c>
      <c r="Q205" s="1" t="str">
        <f t="shared" si="20"/>
        <v>국유지구</v>
      </c>
      <c r="R205" s="116">
        <v>1480</v>
      </c>
      <c r="S205" s="116">
        <f t="shared" si="21"/>
        <v>270692</v>
      </c>
      <c r="T205" s="116">
        <f t="shared" si="22"/>
        <v>812076</v>
      </c>
    </row>
    <row r="206" spans="1:20" ht="21.95" customHeight="1">
      <c r="A206" s="19">
        <v>203</v>
      </c>
      <c r="B206" s="3" t="s">
        <v>206</v>
      </c>
      <c r="C206" s="3" t="s">
        <v>207</v>
      </c>
      <c r="D206" s="3" t="s">
        <v>209</v>
      </c>
      <c r="E206" s="102" t="s">
        <v>496</v>
      </c>
      <c r="F206" s="110" t="s">
        <v>174</v>
      </c>
      <c r="G206" s="28">
        <v>2148</v>
      </c>
      <c r="H206" s="151">
        <v>2073.4</v>
      </c>
      <c r="I206" s="3"/>
      <c r="J206" s="61" t="s">
        <v>636</v>
      </c>
      <c r="K206" s="135" t="s">
        <v>694</v>
      </c>
      <c r="L206" s="18"/>
      <c r="M206" s="49"/>
      <c r="N206" s="50"/>
      <c r="O206" s="1">
        <f t="shared" si="23"/>
        <v>1</v>
      </c>
      <c r="P206" s="1" t="str">
        <f t="shared" si="19"/>
        <v>사유지</v>
      </c>
      <c r="Q206" s="1" t="str">
        <f t="shared" si="20"/>
        <v>사유지답</v>
      </c>
      <c r="R206" s="116">
        <v>4500</v>
      </c>
      <c r="S206" s="116">
        <f t="shared" si="21"/>
        <v>9330300</v>
      </c>
      <c r="T206" s="116">
        <f t="shared" si="22"/>
        <v>27990900</v>
      </c>
    </row>
    <row r="207" spans="1:20" ht="21.95" customHeight="1">
      <c r="A207" s="19">
        <v>204</v>
      </c>
      <c r="B207" s="3" t="s">
        <v>206</v>
      </c>
      <c r="C207" s="3" t="s">
        <v>207</v>
      </c>
      <c r="D207" s="3" t="s">
        <v>209</v>
      </c>
      <c r="E207" s="102" t="s">
        <v>497</v>
      </c>
      <c r="F207" s="110" t="s">
        <v>174</v>
      </c>
      <c r="G207" s="28">
        <v>3000</v>
      </c>
      <c r="H207" s="151">
        <v>549.79999999999995</v>
      </c>
      <c r="I207" s="3"/>
      <c r="J207" s="61" t="s">
        <v>620</v>
      </c>
      <c r="K207" s="135" t="s">
        <v>681</v>
      </c>
      <c r="L207" s="18"/>
      <c r="M207" s="49"/>
      <c r="N207" s="50"/>
      <c r="O207" s="1">
        <f t="shared" si="23"/>
        <v>1</v>
      </c>
      <c r="P207" s="1" t="str">
        <f t="shared" si="19"/>
        <v>사유지</v>
      </c>
      <c r="Q207" s="1" t="str">
        <f t="shared" si="20"/>
        <v>사유지답</v>
      </c>
      <c r="R207" s="116">
        <v>4500</v>
      </c>
      <c r="S207" s="116">
        <f t="shared" si="21"/>
        <v>2474100</v>
      </c>
      <c r="T207" s="116">
        <f t="shared" si="22"/>
        <v>7422300</v>
      </c>
    </row>
    <row r="208" spans="1:20" ht="21.95" customHeight="1">
      <c r="A208" s="19">
        <v>205</v>
      </c>
      <c r="B208" s="3" t="s">
        <v>206</v>
      </c>
      <c r="C208" s="3" t="s">
        <v>207</v>
      </c>
      <c r="D208" s="3" t="s">
        <v>208</v>
      </c>
      <c r="E208" s="102" t="s">
        <v>498</v>
      </c>
      <c r="F208" s="110" t="s">
        <v>213</v>
      </c>
      <c r="G208" s="28">
        <v>995</v>
      </c>
      <c r="H208" s="151">
        <v>115.7</v>
      </c>
      <c r="I208" s="3"/>
      <c r="J208" s="61" t="s">
        <v>284</v>
      </c>
      <c r="K208" s="135" t="s">
        <v>285</v>
      </c>
      <c r="L208" s="18"/>
      <c r="M208" s="49"/>
      <c r="N208" s="50"/>
      <c r="O208" s="1">
        <f t="shared" si="23"/>
        <v>1</v>
      </c>
      <c r="P208" s="1" t="str">
        <f t="shared" si="19"/>
        <v>국유지</v>
      </c>
      <c r="Q208" s="1" t="str">
        <f t="shared" si="20"/>
        <v>국유지도</v>
      </c>
      <c r="R208" s="116">
        <v>1550</v>
      </c>
      <c r="S208" s="116">
        <f t="shared" si="21"/>
        <v>179335</v>
      </c>
      <c r="T208" s="116">
        <f t="shared" si="22"/>
        <v>538005</v>
      </c>
    </row>
    <row r="209" spans="1:20" ht="21.95" customHeight="1">
      <c r="A209" s="19">
        <v>206</v>
      </c>
      <c r="B209" s="3" t="s">
        <v>206</v>
      </c>
      <c r="C209" s="3" t="s">
        <v>207</v>
      </c>
      <c r="D209" s="3" t="s">
        <v>208</v>
      </c>
      <c r="E209" s="102" t="s">
        <v>499</v>
      </c>
      <c r="F209" s="110" t="s">
        <v>212</v>
      </c>
      <c r="G209" s="28">
        <v>928</v>
      </c>
      <c r="H209" s="151">
        <v>123.3</v>
      </c>
      <c r="I209" s="3"/>
      <c r="J209" s="61" t="s">
        <v>284</v>
      </c>
      <c r="K209" s="135" t="s">
        <v>285</v>
      </c>
      <c r="L209" s="18"/>
      <c r="M209" s="49"/>
      <c r="N209" s="50"/>
      <c r="O209" s="1">
        <f t="shared" si="23"/>
        <v>1</v>
      </c>
      <c r="P209" s="1" t="str">
        <f t="shared" si="19"/>
        <v>국유지</v>
      </c>
      <c r="Q209" s="1" t="str">
        <f t="shared" si="20"/>
        <v>국유지구</v>
      </c>
      <c r="R209" s="116">
        <v>1550</v>
      </c>
      <c r="S209" s="116">
        <f t="shared" si="21"/>
        <v>191115</v>
      </c>
      <c r="T209" s="116">
        <f t="shared" si="22"/>
        <v>573345</v>
      </c>
    </row>
    <row r="210" spans="1:20" ht="21.95" customHeight="1">
      <c r="A210" s="19">
        <v>207</v>
      </c>
      <c r="B210" s="3" t="s">
        <v>206</v>
      </c>
      <c r="C210" s="3" t="s">
        <v>207</v>
      </c>
      <c r="D210" s="3" t="s">
        <v>208</v>
      </c>
      <c r="E210" s="102" t="s">
        <v>500</v>
      </c>
      <c r="F210" s="110" t="s">
        <v>174</v>
      </c>
      <c r="G210" s="28">
        <v>3000</v>
      </c>
      <c r="H210" s="151">
        <v>36</v>
      </c>
      <c r="I210" s="15"/>
      <c r="J210" s="61" t="s">
        <v>620</v>
      </c>
      <c r="K210" s="135" t="s">
        <v>681</v>
      </c>
      <c r="L210" s="18"/>
      <c r="M210" s="49"/>
      <c r="N210" s="50"/>
      <c r="O210" s="1">
        <f t="shared" si="23"/>
        <v>1</v>
      </c>
      <c r="P210" s="1" t="str">
        <f t="shared" si="19"/>
        <v>사유지</v>
      </c>
      <c r="Q210" s="1" t="str">
        <f t="shared" si="20"/>
        <v>사유지답</v>
      </c>
      <c r="R210" s="116">
        <v>4550</v>
      </c>
      <c r="S210" s="116">
        <f t="shared" si="21"/>
        <v>163800</v>
      </c>
      <c r="T210" s="116">
        <f t="shared" si="22"/>
        <v>491400</v>
      </c>
    </row>
    <row r="211" spans="1:20" ht="21.95" customHeight="1">
      <c r="A211" s="19">
        <v>208</v>
      </c>
      <c r="B211" s="3" t="s">
        <v>206</v>
      </c>
      <c r="C211" s="3" t="s">
        <v>207</v>
      </c>
      <c r="D211" s="3" t="s">
        <v>208</v>
      </c>
      <c r="E211" s="102" t="s">
        <v>501</v>
      </c>
      <c r="F211" s="110" t="s">
        <v>174</v>
      </c>
      <c r="G211" s="28">
        <v>1800</v>
      </c>
      <c r="H211" s="151">
        <v>687.3</v>
      </c>
      <c r="I211" s="15"/>
      <c r="J211" s="61" t="s">
        <v>637</v>
      </c>
      <c r="K211" s="135" t="s">
        <v>654</v>
      </c>
      <c r="L211" s="18"/>
      <c r="M211" s="49"/>
      <c r="N211" s="50"/>
      <c r="O211" s="1">
        <f t="shared" si="23"/>
        <v>1</v>
      </c>
      <c r="P211" s="1" t="str">
        <f t="shared" si="19"/>
        <v>사유지</v>
      </c>
      <c r="Q211" s="1" t="str">
        <f t="shared" si="20"/>
        <v>사유지답</v>
      </c>
      <c r="R211" s="116">
        <v>4550</v>
      </c>
      <c r="S211" s="116">
        <f t="shared" si="21"/>
        <v>3127215</v>
      </c>
      <c r="T211" s="116">
        <f t="shared" si="22"/>
        <v>9381645</v>
      </c>
    </row>
    <row r="212" spans="1:20" ht="21.95" customHeight="1">
      <c r="A212" s="19">
        <v>209</v>
      </c>
      <c r="B212" s="3" t="s">
        <v>206</v>
      </c>
      <c r="C212" s="3" t="s">
        <v>207</v>
      </c>
      <c r="D212" s="3" t="s">
        <v>208</v>
      </c>
      <c r="E212" s="102" t="s">
        <v>502</v>
      </c>
      <c r="F212" s="110" t="s">
        <v>174</v>
      </c>
      <c r="G212" s="28">
        <v>1702</v>
      </c>
      <c r="H212" s="151">
        <v>1624.4</v>
      </c>
      <c r="I212" s="15"/>
      <c r="J212" s="61" t="s">
        <v>638</v>
      </c>
      <c r="K212" s="138" t="s">
        <v>695</v>
      </c>
      <c r="L212" s="18"/>
      <c r="M212" s="49"/>
      <c r="N212" s="50"/>
      <c r="O212" s="1">
        <f t="shared" si="23"/>
        <v>1</v>
      </c>
      <c r="P212" s="1" t="str">
        <f t="shared" si="19"/>
        <v>사유지</v>
      </c>
      <c r="Q212" s="1" t="str">
        <f t="shared" si="20"/>
        <v>사유지답</v>
      </c>
      <c r="R212" s="116">
        <v>4550</v>
      </c>
      <c r="S212" s="116">
        <f t="shared" si="21"/>
        <v>7391020</v>
      </c>
      <c r="T212" s="116">
        <f t="shared" si="22"/>
        <v>22173060</v>
      </c>
    </row>
    <row r="213" spans="1:20" ht="21.95" customHeight="1">
      <c r="A213" s="19">
        <v>210</v>
      </c>
      <c r="B213" s="3" t="s">
        <v>206</v>
      </c>
      <c r="C213" s="3" t="s">
        <v>207</v>
      </c>
      <c r="D213" s="3" t="s">
        <v>208</v>
      </c>
      <c r="E213" s="102" t="s">
        <v>503</v>
      </c>
      <c r="F213" s="110" t="s">
        <v>212</v>
      </c>
      <c r="G213" s="28">
        <v>1750</v>
      </c>
      <c r="H213" s="151">
        <v>124.4</v>
      </c>
      <c r="I213" s="15"/>
      <c r="J213" s="61" t="s">
        <v>284</v>
      </c>
      <c r="K213" s="135" t="s">
        <v>285</v>
      </c>
      <c r="L213" s="18"/>
      <c r="M213" s="49"/>
      <c r="N213" s="50"/>
      <c r="O213" s="1">
        <f t="shared" si="23"/>
        <v>1</v>
      </c>
      <c r="P213" s="1" t="str">
        <f t="shared" si="19"/>
        <v>국유지</v>
      </c>
      <c r="Q213" s="1" t="str">
        <f t="shared" si="20"/>
        <v>국유지구</v>
      </c>
      <c r="R213" s="116">
        <v>1550</v>
      </c>
      <c r="S213" s="116">
        <f t="shared" si="21"/>
        <v>192820</v>
      </c>
      <c r="T213" s="116">
        <f t="shared" si="22"/>
        <v>578460</v>
      </c>
    </row>
    <row r="214" spans="1:20" ht="21.95" customHeight="1">
      <c r="A214" s="19">
        <v>211</v>
      </c>
      <c r="B214" s="3" t="s">
        <v>206</v>
      </c>
      <c r="C214" s="3" t="s">
        <v>207</v>
      </c>
      <c r="D214" s="3" t="s">
        <v>208</v>
      </c>
      <c r="E214" s="102" t="s">
        <v>504</v>
      </c>
      <c r="F214" s="110" t="s">
        <v>174</v>
      </c>
      <c r="G214" s="28">
        <v>3000</v>
      </c>
      <c r="H214" s="151">
        <v>53.4</v>
      </c>
      <c r="I214" s="15"/>
      <c r="J214" s="61" t="s">
        <v>619</v>
      </c>
      <c r="K214" s="135" t="s">
        <v>696</v>
      </c>
      <c r="L214" s="18"/>
      <c r="M214" s="49"/>
      <c r="N214" s="50"/>
      <c r="O214" s="1">
        <f t="shared" si="23"/>
        <v>1</v>
      </c>
      <c r="P214" s="1" t="str">
        <f t="shared" si="19"/>
        <v>사유지</v>
      </c>
      <c r="Q214" s="1" t="str">
        <f t="shared" si="20"/>
        <v>사유지답</v>
      </c>
      <c r="R214" s="116">
        <v>4550</v>
      </c>
      <c r="S214" s="116">
        <f t="shared" si="21"/>
        <v>242970</v>
      </c>
      <c r="T214" s="116">
        <f t="shared" si="22"/>
        <v>728910</v>
      </c>
    </row>
    <row r="215" spans="1:20" ht="21.95" customHeight="1">
      <c r="A215" s="19">
        <v>212</v>
      </c>
      <c r="B215" s="3" t="s">
        <v>206</v>
      </c>
      <c r="C215" s="3" t="s">
        <v>207</v>
      </c>
      <c r="D215" s="3" t="s">
        <v>208</v>
      </c>
      <c r="E215" s="102" t="s">
        <v>505</v>
      </c>
      <c r="F215" s="110" t="s">
        <v>174</v>
      </c>
      <c r="G215" s="28">
        <v>3000</v>
      </c>
      <c r="H215" s="151">
        <v>2250</v>
      </c>
      <c r="I215" s="15"/>
      <c r="J215" s="61" t="s">
        <v>639</v>
      </c>
      <c r="K215" s="135" t="s">
        <v>697</v>
      </c>
      <c r="L215" s="18"/>
      <c r="M215" s="49"/>
      <c r="N215" s="50"/>
      <c r="O215" s="1">
        <f t="shared" si="23"/>
        <v>1</v>
      </c>
      <c r="P215" s="1" t="str">
        <f t="shared" si="19"/>
        <v>사유지</v>
      </c>
      <c r="Q215" s="1" t="str">
        <f t="shared" si="20"/>
        <v>사유지답</v>
      </c>
      <c r="R215" s="116">
        <v>4550</v>
      </c>
      <c r="S215" s="116">
        <f t="shared" si="21"/>
        <v>10237500</v>
      </c>
      <c r="T215" s="116">
        <f t="shared" si="22"/>
        <v>30712500</v>
      </c>
    </row>
    <row r="216" spans="1:20" ht="21.95" customHeight="1">
      <c r="A216" s="19">
        <v>213</v>
      </c>
      <c r="B216" s="3" t="s">
        <v>206</v>
      </c>
      <c r="C216" s="3" t="s">
        <v>207</v>
      </c>
      <c r="D216" s="3" t="s">
        <v>208</v>
      </c>
      <c r="E216" s="102" t="s">
        <v>506</v>
      </c>
      <c r="F216" s="110" t="s">
        <v>216</v>
      </c>
      <c r="G216" s="28">
        <v>70</v>
      </c>
      <c r="H216" s="151">
        <v>70</v>
      </c>
      <c r="I216" s="15"/>
      <c r="J216" s="66" t="s">
        <v>91</v>
      </c>
      <c r="K216" s="135" t="s">
        <v>698</v>
      </c>
      <c r="L216" s="18"/>
      <c r="M216" s="49"/>
      <c r="N216" s="50"/>
      <c r="O216" s="1">
        <f t="shared" si="23"/>
        <v>1</v>
      </c>
      <c r="P216" s="1" t="str">
        <f t="shared" si="19"/>
        <v>사유지</v>
      </c>
      <c r="Q216" s="1" t="str">
        <f t="shared" si="20"/>
        <v>사유지잡</v>
      </c>
      <c r="R216" s="116">
        <v>5100</v>
      </c>
      <c r="S216" s="116">
        <f t="shared" si="21"/>
        <v>357000</v>
      </c>
      <c r="T216" s="116">
        <f t="shared" si="22"/>
        <v>1071000</v>
      </c>
    </row>
    <row r="217" spans="1:20" ht="21.95" customHeight="1">
      <c r="A217" s="19">
        <v>214</v>
      </c>
      <c r="B217" s="3" t="s">
        <v>206</v>
      </c>
      <c r="C217" s="3" t="s">
        <v>207</v>
      </c>
      <c r="D217" s="3" t="s">
        <v>208</v>
      </c>
      <c r="E217" s="102" t="s">
        <v>507</v>
      </c>
      <c r="F217" s="110" t="s">
        <v>213</v>
      </c>
      <c r="G217" s="28">
        <v>1586</v>
      </c>
      <c r="H217" s="151">
        <v>126.2</v>
      </c>
      <c r="I217" s="15"/>
      <c r="J217" s="61" t="s">
        <v>284</v>
      </c>
      <c r="K217" s="135" t="s">
        <v>285</v>
      </c>
      <c r="L217" s="18"/>
      <c r="M217" s="49"/>
      <c r="N217" s="50"/>
      <c r="O217" s="1">
        <f t="shared" si="23"/>
        <v>1</v>
      </c>
      <c r="P217" s="1" t="str">
        <f t="shared" si="19"/>
        <v>국유지</v>
      </c>
      <c r="Q217" s="1" t="str">
        <f t="shared" si="20"/>
        <v>국유지도</v>
      </c>
      <c r="R217" s="116">
        <v>1550</v>
      </c>
      <c r="S217" s="116">
        <f t="shared" si="21"/>
        <v>195610</v>
      </c>
      <c r="T217" s="116">
        <f t="shared" si="22"/>
        <v>586830</v>
      </c>
    </row>
    <row r="218" spans="1:20" ht="21.95" customHeight="1">
      <c r="A218" s="19">
        <v>215</v>
      </c>
      <c r="B218" s="3" t="s">
        <v>206</v>
      </c>
      <c r="C218" s="3" t="s">
        <v>207</v>
      </c>
      <c r="D218" s="3" t="s">
        <v>208</v>
      </c>
      <c r="E218" s="102" t="s">
        <v>508</v>
      </c>
      <c r="F218" s="110" t="s">
        <v>212</v>
      </c>
      <c r="G218" s="28">
        <v>1355</v>
      </c>
      <c r="H218" s="151">
        <v>103.1</v>
      </c>
      <c r="I218" s="3"/>
      <c r="J218" s="61" t="s">
        <v>284</v>
      </c>
      <c r="K218" s="135" t="s">
        <v>285</v>
      </c>
      <c r="L218" s="18"/>
      <c r="M218" s="49"/>
      <c r="N218" s="50"/>
      <c r="O218" s="1">
        <f t="shared" si="23"/>
        <v>1</v>
      </c>
      <c r="P218" s="1" t="str">
        <f t="shared" ref="P218:P260" si="24">IF(J218="국유지", "국유지", "사유지")</f>
        <v>국유지</v>
      </c>
      <c r="Q218" s="1" t="str">
        <f t="shared" ref="Q218:Q260" si="25">P218&amp;F218</f>
        <v>국유지구</v>
      </c>
      <c r="R218" s="116">
        <v>1550</v>
      </c>
      <c r="S218" s="116">
        <f t="shared" si="21"/>
        <v>159805</v>
      </c>
      <c r="T218" s="116">
        <f t="shared" si="22"/>
        <v>479415</v>
      </c>
    </row>
    <row r="219" spans="1:20" ht="21.95" customHeight="1">
      <c r="A219" s="13">
        <v>216</v>
      </c>
      <c r="B219" s="2" t="s">
        <v>206</v>
      </c>
      <c r="C219" s="2" t="s">
        <v>207</v>
      </c>
      <c r="D219" s="2" t="s">
        <v>208</v>
      </c>
      <c r="E219" s="105" t="s">
        <v>509</v>
      </c>
      <c r="F219" s="113" t="s">
        <v>174</v>
      </c>
      <c r="G219" s="20">
        <v>3000</v>
      </c>
      <c r="H219" s="152">
        <v>163.80000000000001</v>
      </c>
      <c r="I219" s="2"/>
      <c r="J219" s="59" t="s">
        <v>620</v>
      </c>
      <c r="K219" s="136" t="s">
        <v>681</v>
      </c>
      <c r="L219" s="23"/>
      <c r="M219" s="51"/>
      <c r="N219" s="48"/>
      <c r="O219" s="1">
        <f t="shared" si="23"/>
        <v>1</v>
      </c>
      <c r="P219" s="1" t="str">
        <f t="shared" si="24"/>
        <v>사유지</v>
      </c>
      <c r="Q219" s="1" t="str">
        <f t="shared" si="25"/>
        <v>사유지답</v>
      </c>
      <c r="R219" s="116">
        <v>4600</v>
      </c>
      <c r="S219" s="116">
        <f t="shared" ref="S219:S260" si="26">IF(R219="-","-",H219*R219)</f>
        <v>753480</v>
      </c>
      <c r="T219" s="116">
        <f t="shared" si="22"/>
        <v>2260440</v>
      </c>
    </row>
    <row r="220" spans="1:20" ht="21.95" customHeight="1">
      <c r="A220" s="157">
        <v>217</v>
      </c>
      <c r="B220" s="158" t="s">
        <v>206</v>
      </c>
      <c r="C220" s="158" t="s">
        <v>207</v>
      </c>
      <c r="D220" s="158" t="s">
        <v>208</v>
      </c>
      <c r="E220" s="100" t="s">
        <v>510</v>
      </c>
      <c r="F220" s="108" t="s">
        <v>174</v>
      </c>
      <c r="G220" s="27">
        <v>2694</v>
      </c>
      <c r="H220" s="150">
        <v>2113.3000000000002</v>
      </c>
      <c r="I220" s="21"/>
      <c r="J220" s="62" t="s">
        <v>620</v>
      </c>
      <c r="K220" s="137" t="s">
        <v>696</v>
      </c>
      <c r="L220" s="22"/>
      <c r="M220" s="52"/>
      <c r="N220" s="156"/>
      <c r="O220" s="1">
        <f t="shared" si="23"/>
        <v>1</v>
      </c>
      <c r="P220" s="1" t="str">
        <f t="shared" si="24"/>
        <v>사유지</v>
      </c>
      <c r="Q220" s="1" t="str">
        <f t="shared" si="25"/>
        <v>사유지답</v>
      </c>
      <c r="R220" s="116">
        <v>4600</v>
      </c>
      <c r="S220" s="116">
        <f t="shared" si="26"/>
        <v>9721180</v>
      </c>
      <c r="T220" s="116">
        <f t="shared" si="22"/>
        <v>29163540</v>
      </c>
    </row>
    <row r="221" spans="1:20" ht="21.95" customHeight="1">
      <c r="A221" s="19">
        <v>218</v>
      </c>
      <c r="B221" s="3" t="s">
        <v>206</v>
      </c>
      <c r="C221" s="3" t="s">
        <v>207</v>
      </c>
      <c r="D221" s="3" t="s">
        <v>208</v>
      </c>
      <c r="E221" s="102" t="s">
        <v>511</v>
      </c>
      <c r="F221" s="110" t="s">
        <v>212</v>
      </c>
      <c r="G221" s="28">
        <v>2517</v>
      </c>
      <c r="H221" s="151">
        <v>96.5</v>
      </c>
      <c r="I221" s="15"/>
      <c r="J221" s="61" t="s">
        <v>284</v>
      </c>
      <c r="K221" s="135" t="s">
        <v>285</v>
      </c>
      <c r="L221" s="18"/>
      <c r="M221" s="49"/>
      <c r="N221" s="50"/>
      <c r="O221" s="1">
        <f t="shared" si="23"/>
        <v>1</v>
      </c>
      <c r="P221" s="1" t="str">
        <f t="shared" si="24"/>
        <v>국유지</v>
      </c>
      <c r="Q221" s="1" t="str">
        <f t="shared" si="25"/>
        <v>국유지구</v>
      </c>
      <c r="R221" s="116">
        <v>1550</v>
      </c>
      <c r="S221" s="116">
        <f t="shared" si="26"/>
        <v>149575</v>
      </c>
      <c r="T221" s="116">
        <f t="shared" si="22"/>
        <v>448725</v>
      </c>
    </row>
    <row r="222" spans="1:20" ht="21.95" customHeight="1">
      <c r="A222" s="19">
        <v>219</v>
      </c>
      <c r="B222" s="3" t="s">
        <v>206</v>
      </c>
      <c r="C222" s="3" t="s">
        <v>207</v>
      </c>
      <c r="D222" s="3" t="s">
        <v>208</v>
      </c>
      <c r="E222" s="102" t="s">
        <v>512</v>
      </c>
      <c r="F222" s="110" t="s">
        <v>174</v>
      </c>
      <c r="G222" s="28">
        <v>3500</v>
      </c>
      <c r="H222" s="151">
        <v>2332.4</v>
      </c>
      <c r="I222" s="15"/>
      <c r="J222" s="61" t="s">
        <v>621</v>
      </c>
      <c r="K222" s="135" t="s">
        <v>683</v>
      </c>
      <c r="L222" s="18"/>
      <c r="M222" s="49"/>
      <c r="N222" s="50"/>
      <c r="O222" s="1">
        <f t="shared" si="23"/>
        <v>1</v>
      </c>
      <c r="P222" s="1" t="str">
        <f t="shared" si="24"/>
        <v>사유지</v>
      </c>
      <c r="Q222" s="1" t="str">
        <f t="shared" si="25"/>
        <v>사유지답</v>
      </c>
      <c r="R222" s="116">
        <v>4600</v>
      </c>
      <c r="S222" s="116">
        <f t="shared" si="26"/>
        <v>10729040</v>
      </c>
      <c r="T222" s="116">
        <f t="shared" si="22"/>
        <v>32187120</v>
      </c>
    </row>
    <row r="223" spans="1:20" ht="21.95" customHeight="1">
      <c r="A223" s="19">
        <v>220</v>
      </c>
      <c r="B223" s="3" t="s">
        <v>206</v>
      </c>
      <c r="C223" s="3" t="s">
        <v>207</v>
      </c>
      <c r="D223" s="3" t="s">
        <v>208</v>
      </c>
      <c r="E223" s="102" t="s">
        <v>513</v>
      </c>
      <c r="F223" s="110" t="s">
        <v>213</v>
      </c>
      <c r="G223" s="28">
        <v>3887</v>
      </c>
      <c r="H223" s="151">
        <v>134.6</v>
      </c>
      <c r="I223" s="15"/>
      <c r="J223" s="61" t="s">
        <v>284</v>
      </c>
      <c r="K223" s="135" t="s">
        <v>285</v>
      </c>
      <c r="L223" s="18"/>
      <c r="M223" s="49"/>
      <c r="N223" s="50"/>
      <c r="O223" s="1">
        <f t="shared" si="23"/>
        <v>1</v>
      </c>
      <c r="P223" s="1" t="str">
        <f t="shared" si="24"/>
        <v>국유지</v>
      </c>
      <c r="Q223" s="1" t="str">
        <f t="shared" si="25"/>
        <v>국유지도</v>
      </c>
      <c r="R223" s="116">
        <v>1510</v>
      </c>
      <c r="S223" s="116">
        <f t="shared" si="26"/>
        <v>203246</v>
      </c>
      <c r="T223" s="116">
        <f t="shared" si="22"/>
        <v>609738</v>
      </c>
    </row>
    <row r="224" spans="1:20" ht="21.95" customHeight="1">
      <c r="A224" s="19">
        <v>221</v>
      </c>
      <c r="B224" s="3" t="s">
        <v>206</v>
      </c>
      <c r="C224" s="3" t="s">
        <v>207</v>
      </c>
      <c r="D224" s="3" t="s">
        <v>208</v>
      </c>
      <c r="E224" s="102" t="s">
        <v>514</v>
      </c>
      <c r="F224" s="110" t="s">
        <v>212</v>
      </c>
      <c r="G224" s="28">
        <v>1449</v>
      </c>
      <c r="H224" s="151">
        <v>111.1</v>
      </c>
      <c r="I224" s="15"/>
      <c r="J224" s="61" t="s">
        <v>284</v>
      </c>
      <c r="K224" s="135" t="s">
        <v>285</v>
      </c>
      <c r="L224" s="18"/>
      <c r="M224" s="49"/>
      <c r="N224" s="50"/>
      <c r="O224" s="1">
        <f t="shared" si="23"/>
        <v>1</v>
      </c>
      <c r="P224" s="1" t="str">
        <f t="shared" si="24"/>
        <v>국유지</v>
      </c>
      <c r="Q224" s="1" t="str">
        <f t="shared" si="25"/>
        <v>국유지구</v>
      </c>
      <c r="R224" s="116">
        <v>1510</v>
      </c>
      <c r="S224" s="116">
        <f t="shared" si="26"/>
        <v>167761</v>
      </c>
      <c r="T224" s="116">
        <f t="shared" si="22"/>
        <v>503283</v>
      </c>
    </row>
    <row r="225" spans="1:20" ht="21.95" customHeight="1">
      <c r="A225" s="19">
        <v>222</v>
      </c>
      <c r="B225" s="3" t="s">
        <v>206</v>
      </c>
      <c r="C225" s="3" t="s">
        <v>207</v>
      </c>
      <c r="D225" s="3" t="s">
        <v>208</v>
      </c>
      <c r="E225" s="102" t="s">
        <v>515</v>
      </c>
      <c r="F225" s="110" t="s">
        <v>174</v>
      </c>
      <c r="G225" s="28">
        <v>2257</v>
      </c>
      <c r="H225" s="151">
        <v>2140</v>
      </c>
      <c r="I225" s="15"/>
      <c r="J225" s="61" t="s">
        <v>640</v>
      </c>
      <c r="K225" s="135" t="s">
        <v>654</v>
      </c>
      <c r="L225" s="18"/>
      <c r="M225" s="49"/>
      <c r="N225" s="50"/>
      <c r="O225" s="1">
        <f t="shared" si="23"/>
        <v>1</v>
      </c>
      <c r="P225" s="1" t="str">
        <f t="shared" si="24"/>
        <v>사유지</v>
      </c>
      <c r="Q225" s="1" t="str">
        <f t="shared" si="25"/>
        <v>사유지답</v>
      </c>
      <c r="R225" s="116">
        <v>4600</v>
      </c>
      <c r="S225" s="116">
        <f t="shared" si="26"/>
        <v>9844000</v>
      </c>
      <c r="T225" s="116">
        <f t="shared" si="22"/>
        <v>29532000</v>
      </c>
    </row>
    <row r="226" spans="1:20" ht="21.95" customHeight="1">
      <c r="A226" s="19">
        <v>223</v>
      </c>
      <c r="B226" s="3" t="s">
        <v>206</v>
      </c>
      <c r="C226" s="3" t="s">
        <v>207</v>
      </c>
      <c r="D226" s="3" t="s">
        <v>208</v>
      </c>
      <c r="E226" s="102" t="s">
        <v>516</v>
      </c>
      <c r="F226" s="110" t="s">
        <v>174</v>
      </c>
      <c r="G226" s="28">
        <v>3000</v>
      </c>
      <c r="H226" s="151">
        <v>171.3</v>
      </c>
      <c r="I226" s="15"/>
      <c r="J226" s="61" t="s">
        <v>641</v>
      </c>
      <c r="K226" s="135" t="s">
        <v>696</v>
      </c>
      <c r="L226" s="18"/>
      <c r="M226" s="49"/>
      <c r="N226" s="50"/>
      <c r="O226" s="1">
        <f t="shared" si="23"/>
        <v>1</v>
      </c>
      <c r="P226" s="1" t="str">
        <f t="shared" si="24"/>
        <v>사유지</v>
      </c>
      <c r="Q226" s="1" t="str">
        <f t="shared" si="25"/>
        <v>사유지답</v>
      </c>
      <c r="R226" s="116">
        <v>4600</v>
      </c>
      <c r="S226" s="116">
        <f t="shared" si="26"/>
        <v>787980</v>
      </c>
      <c r="T226" s="116">
        <f t="shared" si="22"/>
        <v>2363940</v>
      </c>
    </row>
    <row r="227" spans="1:20" ht="21.95" customHeight="1">
      <c r="A227" s="19">
        <v>224</v>
      </c>
      <c r="B227" s="3" t="s">
        <v>206</v>
      </c>
      <c r="C227" s="3" t="s">
        <v>207</v>
      </c>
      <c r="D227" s="3" t="s">
        <v>208</v>
      </c>
      <c r="E227" s="102" t="s">
        <v>517</v>
      </c>
      <c r="F227" s="110" t="s">
        <v>212</v>
      </c>
      <c r="G227" s="28">
        <v>2424</v>
      </c>
      <c r="H227" s="151">
        <v>122.9</v>
      </c>
      <c r="I227" s="15"/>
      <c r="J227" s="61" t="s">
        <v>284</v>
      </c>
      <c r="K227" s="135" t="s">
        <v>285</v>
      </c>
      <c r="L227" s="18"/>
      <c r="M227" s="49"/>
      <c r="N227" s="50"/>
      <c r="O227" s="1">
        <f t="shared" si="23"/>
        <v>1</v>
      </c>
      <c r="P227" s="1" t="str">
        <f t="shared" si="24"/>
        <v>국유지</v>
      </c>
      <c r="Q227" s="1" t="str">
        <f t="shared" si="25"/>
        <v>국유지구</v>
      </c>
      <c r="R227" s="116">
        <v>1510</v>
      </c>
      <c r="S227" s="116">
        <f t="shared" si="26"/>
        <v>185579</v>
      </c>
      <c r="T227" s="116">
        <f t="shared" si="22"/>
        <v>556737</v>
      </c>
    </row>
    <row r="228" spans="1:20" ht="21.95" customHeight="1">
      <c r="A228" s="19">
        <v>225</v>
      </c>
      <c r="B228" s="3" t="s">
        <v>206</v>
      </c>
      <c r="C228" s="3" t="s">
        <v>207</v>
      </c>
      <c r="D228" s="3" t="s">
        <v>210</v>
      </c>
      <c r="E228" s="102" t="s">
        <v>518</v>
      </c>
      <c r="F228" s="110" t="s">
        <v>174</v>
      </c>
      <c r="G228" s="28">
        <v>852</v>
      </c>
      <c r="H228" s="151">
        <v>852</v>
      </c>
      <c r="I228" s="15"/>
      <c r="J228" s="61" t="s">
        <v>642</v>
      </c>
      <c r="K228" s="135" t="s">
        <v>696</v>
      </c>
      <c r="L228" s="18"/>
      <c r="M228" s="49"/>
      <c r="N228" s="50"/>
      <c r="O228" s="1">
        <f t="shared" si="23"/>
        <v>1</v>
      </c>
      <c r="P228" s="1" t="str">
        <f t="shared" si="24"/>
        <v>사유지</v>
      </c>
      <c r="Q228" s="1" t="str">
        <f t="shared" si="25"/>
        <v>사유지답</v>
      </c>
      <c r="R228" s="116">
        <v>4260</v>
      </c>
      <c r="S228" s="116">
        <f t="shared" si="26"/>
        <v>3629520</v>
      </c>
      <c r="T228" s="116">
        <f t="shared" si="22"/>
        <v>10888560</v>
      </c>
    </row>
    <row r="229" spans="1:20" ht="21.95" customHeight="1">
      <c r="A229" s="19">
        <v>226</v>
      </c>
      <c r="B229" s="3" t="s">
        <v>206</v>
      </c>
      <c r="C229" s="3" t="s">
        <v>207</v>
      </c>
      <c r="D229" s="3" t="s">
        <v>210</v>
      </c>
      <c r="E229" s="102" t="s">
        <v>519</v>
      </c>
      <c r="F229" s="110" t="s">
        <v>214</v>
      </c>
      <c r="G229" s="28">
        <v>6433</v>
      </c>
      <c r="H229" s="151">
        <v>905.6</v>
      </c>
      <c r="I229" s="15"/>
      <c r="J229" s="61" t="s">
        <v>284</v>
      </c>
      <c r="K229" s="135" t="s">
        <v>287</v>
      </c>
      <c r="L229" s="18"/>
      <c r="M229" s="49"/>
      <c r="N229" s="50"/>
      <c r="O229" s="1">
        <f t="shared" si="23"/>
        <v>1</v>
      </c>
      <c r="P229" s="1" t="str">
        <f t="shared" si="24"/>
        <v>국유지</v>
      </c>
      <c r="Q229" s="1" t="str">
        <f t="shared" si="25"/>
        <v>국유지제</v>
      </c>
      <c r="R229" s="116" t="s">
        <v>290</v>
      </c>
      <c r="S229" s="116" t="str">
        <f t="shared" si="26"/>
        <v>-</v>
      </c>
      <c r="T229" s="116" t="str">
        <f t="shared" si="22"/>
        <v>-</v>
      </c>
    </row>
    <row r="230" spans="1:20" ht="21.95" customHeight="1">
      <c r="A230" s="19">
        <v>227</v>
      </c>
      <c r="B230" s="3" t="s">
        <v>206</v>
      </c>
      <c r="C230" s="3" t="s">
        <v>207</v>
      </c>
      <c r="D230" s="3" t="s">
        <v>210</v>
      </c>
      <c r="E230" s="102" t="s">
        <v>520</v>
      </c>
      <c r="F230" s="110" t="s">
        <v>211</v>
      </c>
      <c r="G230" s="28">
        <v>11408</v>
      </c>
      <c r="H230" s="151">
        <v>2294.9</v>
      </c>
      <c r="I230" s="15"/>
      <c r="J230" s="61" t="s">
        <v>284</v>
      </c>
      <c r="K230" s="135" t="s">
        <v>287</v>
      </c>
      <c r="L230" s="18"/>
      <c r="M230" s="49"/>
      <c r="N230" s="50"/>
      <c r="O230" s="1">
        <f t="shared" si="23"/>
        <v>1</v>
      </c>
      <c r="P230" s="1" t="str">
        <f t="shared" si="24"/>
        <v>국유지</v>
      </c>
      <c r="Q230" s="1" t="str">
        <f t="shared" si="25"/>
        <v>국유지천</v>
      </c>
      <c r="R230" s="116" t="s">
        <v>290</v>
      </c>
      <c r="S230" s="116" t="str">
        <f t="shared" si="26"/>
        <v>-</v>
      </c>
      <c r="T230" s="116" t="str">
        <f t="shared" si="22"/>
        <v>-</v>
      </c>
    </row>
    <row r="231" spans="1:20" ht="21.95" customHeight="1">
      <c r="A231" s="19">
        <v>228</v>
      </c>
      <c r="B231" s="3" t="s">
        <v>206</v>
      </c>
      <c r="C231" s="3" t="s">
        <v>207</v>
      </c>
      <c r="D231" s="3" t="s">
        <v>210</v>
      </c>
      <c r="E231" s="102" t="s">
        <v>521</v>
      </c>
      <c r="F231" s="110" t="s">
        <v>174</v>
      </c>
      <c r="G231" s="28">
        <v>2780</v>
      </c>
      <c r="H231" s="151">
        <v>1089.3</v>
      </c>
      <c r="I231" s="15"/>
      <c r="J231" s="61" t="s">
        <v>642</v>
      </c>
      <c r="K231" s="135" t="s">
        <v>696</v>
      </c>
      <c r="L231" s="18"/>
      <c r="M231" s="49"/>
      <c r="N231" s="50"/>
      <c r="O231" s="1">
        <f t="shared" si="23"/>
        <v>1</v>
      </c>
      <c r="P231" s="1" t="str">
        <f t="shared" si="24"/>
        <v>사유지</v>
      </c>
      <c r="Q231" s="1" t="str">
        <f t="shared" si="25"/>
        <v>사유지답</v>
      </c>
      <c r="R231" s="116">
        <v>4260</v>
      </c>
      <c r="S231" s="116">
        <f t="shared" si="26"/>
        <v>4640418</v>
      </c>
      <c r="T231" s="116">
        <f t="shared" si="22"/>
        <v>13921254</v>
      </c>
    </row>
    <row r="232" spans="1:20" ht="21.95" customHeight="1">
      <c r="A232" s="19">
        <v>229</v>
      </c>
      <c r="B232" s="3" t="s">
        <v>206</v>
      </c>
      <c r="C232" s="3" t="s">
        <v>207</v>
      </c>
      <c r="D232" s="3" t="s">
        <v>210</v>
      </c>
      <c r="E232" s="102" t="s">
        <v>522</v>
      </c>
      <c r="F232" s="110" t="s">
        <v>174</v>
      </c>
      <c r="G232" s="28">
        <v>51</v>
      </c>
      <c r="H232" s="151">
        <v>51</v>
      </c>
      <c r="I232" s="15"/>
      <c r="J232" s="61" t="s">
        <v>284</v>
      </c>
      <c r="K232" s="135" t="s">
        <v>25</v>
      </c>
      <c r="L232" s="18"/>
      <c r="M232" s="49"/>
      <c r="N232" s="50"/>
      <c r="O232" s="1">
        <f t="shared" si="23"/>
        <v>1</v>
      </c>
      <c r="P232" s="1" t="str">
        <f t="shared" si="24"/>
        <v>국유지</v>
      </c>
      <c r="Q232" s="1" t="str">
        <f t="shared" si="25"/>
        <v>국유지답</v>
      </c>
      <c r="R232" s="116">
        <v>1610</v>
      </c>
      <c r="S232" s="116">
        <f t="shared" si="26"/>
        <v>82110</v>
      </c>
      <c r="T232" s="116">
        <f t="shared" si="22"/>
        <v>246330</v>
      </c>
    </row>
    <row r="233" spans="1:20" ht="21.95" customHeight="1">
      <c r="A233" s="19">
        <v>230</v>
      </c>
      <c r="B233" s="3" t="s">
        <v>206</v>
      </c>
      <c r="C233" s="3" t="s">
        <v>207</v>
      </c>
      <c r="D233" s="3" t="s">
        <v>210</v>
      </c>
      <c r="E233" s="102" t="s">
        <v>523</v>
      </c>
      <c r="F233" s="110" t="s">
        <v>174</v>
      </c>
      <c r="G233" s="28">
        <v>73</v>
      </c>
      <c r="H233" s="151">
        <v>72.900000000000006</v>
      </c>
      <c r="I233" s="15"/>
      <c r="J233" s="61" t="s">
        <v>284</v>
      </c>
      <c r="K233" s="135" t="s">
        <v>25</v>
      </c>
      <c r="L233" s="18"/>
      <c r="M233" s="49"/>
      <c r="N233" s="50"/>
      <c r="O233" s="1">
        <f t="shared" si="23"/>
        <v>1</v>
      </c>
      <c r="P233" s="1" t="str">
        <f t="shared" si="24"/>
        <v>국유지</v>
      </c>
      <c r="Q233" s="1" t="str">
        <f t="shared" si="25"/>
        <v>국유지답</v>
      </c>
      <c r="R233" s="116">
        <v>1610</v>
      </c>
      <c r="S233" s="116">
        <f t="shared" si="26"/>
        <v>117369.00000000001</v>
      </c>
      <c r="T233" s="116">
        <f t="shared" si="22"/>
        <v>352107.00000000006</v>
      </c>
    </row>
    <row r="234" spans="1:20" ht="21.95" customHeight="1">
      <c r="A234" s="19">
        <v>231</v>
      </c>
      <c r="B234" s="3" t="s">
        <v>206</v>
      </c>
      <c r="C234" s="3" t="s">
        <v>207</v>
      </c>
      <c r="D234" s="3" t="s">
        <v>210</v>
      </c>
      <c r="E234" s="102" t="s">
        <v>524</v>
      </c>
      <c r="F234" s="110" t="s">
        <v>174</v>
      </c>
      <c r="G234" s="28">
        <v>23</v>
      </c>
      <c r="H234" s="151">
        <v>23</v>
      </c>
      <c r="I234" s="15"/>
      <c r="J234" s="61" t="s">
        <v>284</v>
      </c>
      <c r="K234" s="135" t="s">
        <v>25</v>
      </c>
      <c r="L234" s="18"/>
      <c r="M234" s="49"/>
      <c r="N234" s="50"/>
      <c r="O234" s="1">
        <f t="shared" si="23"/>
        <v>1</v>
      </c>
      <c r="P234" s="1" t="str">
        <f t="shared" si="24"/>
        <v>국유지</v>
      </c>
      <c r="Q234" s="1" t="str">
        <f t="shared" si="25"/>
        <v>국유지답</v>
      </c>
      <c r="R234" s="116">
        <v>1610</v>
      </c>
      <c r="S234" s="116">
        <f t="shared" si="26"/>
        <v>37030</v>
      </c>
      <c r="T234" s="116">
        <f t="shared" si="22"/>
        <v>111090</v>
      </c>
    </row>
    <row r="235" spans="1:20" ht="21.95" customHeight="1">
      <c r="A235" s="19">
        <v>232</v>
      </c>
      <c r="B235" s="3" t="s">
        <v>206</v>
      </c>
      <c r="C235" s="3" t="s">
        <v>207</v>
      </c>
      <c r="D235" s="3" t="s">
        <v>210</v>
      </c>
      <c r="E235" s="102" t="s">
        <v>525</v>
      </c>
      <c r="F235" s="110" t="s">
        <v>174</v>
      </c>
      <c r="G235" s="28">
        <v>147</v>
      </c>
      <c r="H235" s="151">
        <v>82.2</v>
      </c>
      <c r="I235" s="15"/>
      <c r="J235" s="61" t="s">
        <v>284</v>
      </c>
      <c r="K235" s="135" t="s">
        <v>25</v>
      </c>
      <c r="L235" s="18"/>
      <c r="M235" s="49"/>
      <c r="N235" s="50"/>
      <c r="O235" s="1">
        <f t="shared" si="23"/>
        <v>1</v>
      </c>
      <c r="P235" s="1" t="str">
        <f t="shared" si="24"/>
        <v>국유지</v>
      </c>
      <c r="Q235" s="1" t="str">
        <f t="shared" si="25"/>
        <v>국유지답</v>
      </c>
      <c r="R235" s="116">
        <v>1610</v>
      </c>
      <c r="S235" s="116">
        <f t="shared" si="26"/>
        <v>132342</v>
      </c>
      <c r="T235" s="116">
        <f t="shared" si="22"/>
        <v>397026</v>
      </c>
    </row>
    <row r="236" spans="1:20" ht="21.95" customHeight="1">
      <c r="A236" s="19">
        <v>233</v>
      </c>
      <c r="B236" s="3" t="s">
        <v>206</v>
      </c>
      <c r="C236" s="3" t="s">
        <v>207</v>
      </c>
      <c r="D236" s="3" t="s">
        <v>210</v>
      </c>
      <c r="E236" s="102" t="s">
        <v>526</v>
      </c>
      <c r="F236" s="110" t="s">
        <v>213</v>
      </c>
      <c r="G236" s="28">
        <v>1647</v>
      </c>
      <c r="H236" s="151">
        <v>39.5</v>
      </c>
      <c r="I236" s="15"/>
      <c r="J236" s="61" t="s">
        <v>284</v>
      </c>
      <c r="K236" s="135" t="s">
        <v>285</v>
      </c>
      <c r="L236" s="18"/>
      <c r="M236" s="49"/>
      <c r="N236" s="50"/>
      <c r="O236" s="1">
        <f t="shared" si="23"/>
        <v>1</v>
      </c>
      <c r="P236" s="1" t="str">
        <f t="shared" si="24"/>
        <v>국유지</v>
      </c>
      <c r="Q236" s="1" t="str">
        <f t="shared" si="25"/>
        <v>국유지도</v>
      </c>
      <c r="R236" s="116">
        <v>1610</v>
      </c>
      <c r="S236" s="116">
        <f t="shared" si="26"/>
        <v>63595</v>
      </c>
      <c r="T236" s="116">
        <f t="shared" si="22"/>
        <v>190785</v>
      </c>
    </row>
    <row r="237" spans="1:20" ht="21.95" customHeight="1">
      <c r="A237" s="13">
        <v>234</v>
      </c>
      <c r="B237" s="2" t="s">
        <v>206</v>
      </c>
      <c r="C237" s="2" t="s">
        <v>207</v>
      </c>
      <c r="D237" s="2" t="s">
        <v>209</v>
      </c>
      <c r="E237" s="105" t="s">
        <v>527</v>
      </c>
      <c r="F237" s="113" t="s">
        <v>213</v>
      </c>
      <c r="G237" s="20">
        <v>1252</v>
      </c>
      <c r="H237" s="152">
        <v>140.30000000000001</v>
      </c>
      <c r="I237" s="14"/>
      <c r="J237" s="59" t="s">
        <v>284</v>
      </c>
      <c r="K237" s="136" t="s">
        <v>285</v>
      </c>
      <c r="L237" s="23"/>
      <c r="M237" s="51"/>
      <c r="N237" s="48"/>
      <c r="O237" s="1">
        <f t="shared" si="23"/>
        <v>1</v>
      </c>
      <c r="P237" s="1" t="str">
        <f t="shared" si="24"/>
        <v>국유지</v>
      </c>
      <c r="Q237" s="1" t="str">
        <f t="shared" si="25"/>
        <v>국유지도</v>
      </c>
      <c r="R237" s="116">
        <v>1480</v>
      </c>
      <c r="S237" s="116">
        <f t="shared" si="26"/>
        <v>207644.00000000003</v>
      </c>
      <c r="T237" s="116">
        <f t="shared" si="22"/>
        <v>622932.00000000012</v>
      </c>
    </row>
    <row r="238" spans="1:20" ht="21.95" customHeight="1">
      <c r="A238" s="157">
        <v>235</v>
      </c>
      <c r="B238" s="158" t="s">
        <v>206</v>
      </c>
      <c r="C238" s="158" t="s">
        <v>207</v>
      </c>
      <c r="D238" s="158" t="s">
        <v>209</v>
      </c>
      <c r="E238" s="100" t="s">
        <v>528</v>
      </c>
      <c r="F238" s="108" t="s">
        <v>174</v>
      </c>
      <c r="G238" s="27">
        <v>2560</v>
      </c>
      <c r="H238" s="150">
        <v>2292.6</v>
      </c>
      <c r="I238" s="21"/>
      <c r="J238" s="62" t="s">
        <v>642</v>
      </c>
      <c r="K238" s="137" t="s">
        <v>654</v>
      </c>
      <c r="L238" s="22"/>
      <c r="M238" s="52"/>
      <c r="N238" s="156"/>
      <c r="O238" s="1">
        <f t="shared" si="23"/>
        <v>1</v>
      </c>
      <c r="P238" s="1" t="str">
        <f t="shared" si="24"/>
        <v>사유지</v>
      </c>
      <c r="Q238" s="1" t="str">
        <f t="shared" si="25"/>
        <v>사유지답</v>
      </c>
      <c r="R238" s="116">
        <v>4500</v>
      </c>
      <c r="S238" s="116">
        <f t="shared" si="26"/>
        <v>10316700</v>
      </c>
      <c r="T238" s="116">
        <f t="shared" si="22"/>
        <v>30950100</v>
      </c>
    </row>
    <row r="239" spans="1:20" ht="21.95" customHeight="1">
      <c r="A239" s="19">
        <v>236</v>
      </c>
      <c r="B239" s="3" t="s">
        <v>206</v>
      </c>
      <c r="C239" s="3" t="s">
        <v>207</v>
      </c>
      <c r="D239" s="3" t="s">
        <v>209</v>
      </c>
      <c r="E239" s="102" t="s">
        <v>529</v>
      </c>
      <c r="F239" s="110" t="s">
        <v>174</v>
      </c>
      <c r="G239" s="28">
        <v>3000</v>
      </c>
      <c r="H239" s="151">
        <v>295.89999999999998</v>
      </c>
      <c r="I239" s="15"/>
      <c r="J239" s="61" t="s">
        <v>622</v>
      </c>
      <c r="K239" s="135" t="s">
        <v>699</v>
      </c>
      <c r="L239" s="18"/>
      <c r="M239" s="49"/>
      <c r="N239" s="50"/>
      <c r="O239" s="1">
        <f t="shared" si="23"/>
        <v>1</v>
      </c>
      <c r="P239" s="1" t="str">
        <f t="shared" si="24"/>
        <v>사유지</v>
      </c>
      <c r="Q239" s="1" t="str">
        <f t="shared" si="25"/>
        <v>사유지답</v>
      </c>
      <c r="R239" s="116">
        <v>4500</v>
      </c>
      <c r="S239" s="116">
        <f t="shared" si="26"/>
        <v>1331550</v>
      </c>
      <c r="T239" s="116">
        <f t="shared" si="22"/>
        <v>3994650</v>
      </c>
    </row>
    <row r="240" spans="1:20" ht="21.95" customHeight="1">
      <c r="A240" s="19">
        <v>237</v>
      </c>
      <c r="B240" s="3" t="s">
        <v>206</v>
      </c>
      <c r="C240" s="3" t="s">
        <v>207</v>
      </c>
      <c r="D240" s="3" t="s">
        <v>209</v>
      </c>
      <c r="E240" s="102" t="s">
        <v>530</v>
      </c>
      <c r="F240" s="110" t="s">
        <v>212</v>
      </c>
      <c r="G240" s="28">
        <v>1225</v>
      </c>
      <c r="H240" s="151">
        <v>124.5</v>
      </c>
      <c r="I240" s="15"/>
      <c r="J240" s="61" t="s">
        <v>284</v>
      </c>
      <c r="K240" s="135" t="s">
        <v>285</v>
      </c>
      <c r="L240" s="18"/>
      <c r="M240" s="49"/>
      <c r="N240" s="50"/>
      <c r="O240" s="1">
        <f t="shared" si="23"/>
        <v>1</v>
      </c>
      <c r="P240" s="1" t="str">
        <f t="shared" si="24"/>
        <v>국유지</v>
      </c>
      <c r="Q240" s="1" t="str">
        <f t="shared" si="25"/>
        <v>국유지구</v>
      </c>
      <c r="R240" s="116">
        <v>1480</v>
      </c>
      <c r="S240" s="116">
        <f t="shared" si="26"/>
        <v>184260</v>
      </c>
      <c r="T240" s="116">
        <f t="shared" si="22"/>
        <v>552780</v>
      </c>
    </row>
    <row r="241" spans="1:20" ht="21.95" customHeight="1">
      <c r="A241" s="19">
        <v>238</v>
      </c>
      <c r="B241" s="3" t="s">
        <v>206</v>
      </c>
      <c r="C241" s="3" t="s">
        <v>207</v>
      </c>
      <c r="D241" s="3" t="s">
        <v>209</v>
      </c>
      <c r="E241" s="102" t="s">
        <v>531</v>
      </c>
      <c r="F241" s="110" t="s">
        <v>174</v>
      </c>
      <c r="G241" s="28">
        <v>3036</v>
      </c>
      <c r="H241" s="151">
        <v>2592.6</v>
      </c>
      <c r="I241" s="15"/>
      <c r="J241" s="61" t="s">
        <v>636</v>
      </c>
      <c r="K241" s="135" t="s">
        <v>700</v>
      </c>
      <c r="L241" s="18"/>
      <c r="M241" s="49"/>
      <c r="N241" s="50"/>
      <c r="O241" s="1">
        <f t="shared" si="23"/>
        <v>1</v>
      </c>
      <c r="P241" s="1" t="str">
        <f t="shared" si="24"/>
        <v>사유지</v>
      </c>
      <c r="Q241" s="1" t="str">
        <f t="shared" si="25"/>
        <v>사유지답</v>
      </c>
      <c r="R241" s="116">
        <v>4500</v>
      </c>
      <c r="S241" s="116">
        <f t="shared" si="26"/>
        <v>11666700</v>
      </c>
      <c r="T241" s="116">
        <f t="shared" si="22"/>
        <v>35000100</v>
      </c>
    </row>
    <row r="242" spans="1:20" ht="21.95" customHeight="1">
      <c r="A242" s="19">
        <v>239</v>
      </c>
      <c r="B242" s="3" t="s">
        <v>206</v>
      </c>
      <c r="C242" s="3" t="s">
        <v>207</v>
      </c>
      <c r="D242" s="3" t="s">
        <v>209</v>
      </c>
      <c r="E242" s="102" t="s">
        <v>532</v>
      </c>
      <c r="F242" s="110" t="s">
        <v>174</v>
      </c>
      <c r="G242" s="28">
        <v>3000</v>
      </c>
      <c r="H242" s="151">
        <v>154</v>
      </c>
      <c r="I242" s="15"/>
      <c r="J242" s="61" t="s">
        <v>643</v>
      </c>
      <c r="K242" s="135" t="s">
        <v>701</v>
      </c>
      <c r="L242" s="18"/>
      <c r="M242" s="49"/>
      <c r="N242" s="50"/>
      <c r="O242" s="1">
        <f t="shared" si="23"/>
        <v>1</v>
      </c>
      <c r="P242" s="1" t="str">
        <f t="shared" si="24"/>
        <v>사유지</v>
      </c>
      <c r="Q242" s="1" t="str">
        <f t="shared" si="25"/>
        <v>사유지답</v>
      </c>
      <c r="R242" s="116">
        <v>4500</v>
      </c>
      <c r="S242" s="116">
        <f t="shared" si="26"/>
        <v>693000</v>
      </c>
      <c r="T242" s="116">
        <f t="shared" si="22"/>
        <v>2079000</v>
      </c>
    </row>
    <row r="243" spans="1:20" ht="21.95" customHeight="1">
      <c r="A243" s="19">
        <v>240</v>
      </c>
      <c r="B243" s="3" t="s">
        <v>206</v>
      </c>
      <c r="C243" s="3" t="s">
        <v>207</v>
      </c>
      <c r="D243" s="3" t="s">
        <v>209</v>
      </c>
      <c r="E243" s="102" t="s">
        <v>533</v>
      </c>
      <c r="F243" s="110" t="s">
        <v>213</v>
      </c>
      <c r="G243" s="28">
        <v>950</v>
      </c>
      <c r="H243" s="151">
        <v>171.2</v>
      </c>
      <c r="I243" s="15"/>
      <c r="J243" s="61" t="s">
        <v>284</v>
      </c>
      <c r="K243" s="135" t="s">
        <v>285</v>
      </c>
      <c r="L243" s="18"/>
      <c r="M243" s="49"/>
      <c r="N243" s="50"/>
      <c r="O243" s="1">
        <f t="shared" si="23"/>
        <v>1</v>
      </c>
      <c r="P243" s="1" t="str">
        <f t="shared" si="24"/>
        <v>국유지</v>
      </c>
      <c r="Q243" s="1" t="str">
        <f t="shared" si="25"/>
        <v>국유지도</v>
      </c>
      <c r="R243" s="116">
        <v>1480</v>
      </c>
      <c r="S243" s="116">
        <f t="shared" si="26"/>
        <v>253375.99999999997</v>
      </c>
      <c r="T243" s="116">
        <f t="shared" si="22"/>
        <v>760127.99999999988</v>
      </c>
    </row>
    <row r="244" spans="1:20" ht="21.95" customHeight="1">
      <c r="A244" s="19">
        <v>241</v>
      </c>
      <c r="B244" s="3" t="s">
        <v>206</v>
      </c>
      <c r="C244" s="3" t="s">
        <v>207</v>
      </c>
      <c r="D244" s="3" t="s">
        <v>209</v>
      </c>
      <c r="E244" s="102" t="s">
        <v>534</v>
      </c>
      <c r="F244" s="110" t="s">
        <v>212</v>
      </c>
      <c r="G244" s="28">
        <v>667</v>
      </c>
      <c r="H244" s="151">
        <v>109.6</v>
      </c>
      <c r="I244" s="15"/>
      <c r="J244" s="61" t="s">
        <v>284</v>
      </c>
      <c r="K244" s="135" t="s">
        <v>285</v>
      </c>
      <c r="L244" s="18"/>
      <c r="M244" s="49"/>
      <c r="N244" s="50"/>
      <c r="O244" s="1">
        <f t="shared" si="23"/>
        <v>1</v>
      </c>
      <c r="P244" s="1" t="str">
        <f t="shared" si="24"/>
        <v>국유지</v>
      </c>
      <c r="Q244" s="1" t="str">
        <f t="shared" si="25"/>
        <v>국유지구</v>
      </c>
      <c r="R244" s="116">
        <v>1480</v>
      </c>
      <c r="S244" s="116">
        <f t="shared" si="26"/>
        <v>162208</v>
      </c>
      <c r="T244" s="116">
        <f t="shared" si="22"/>
        <v>486624</v>
      </c>
    </row>
    <row r="245" spans="1:20" ht="21.95" customHeight="1">
      <c r="A245" s="19">
        <v>242</v>
      </c>
      <c r="B245" s="3" t="s">
        <v>206</v>
      </c>
      <c r="C245" s="3" t="s">
        <v>207</v>
      </c>
      <c r="D245" s="3" t="s">
        <v>209</v>
      </c>
      <c r="E245" s="102" t="s">
        <v>535</v>
      </c>
      <c r="F245" s="110" t="s">
        <v>174</v>
      </c>
      <c r="G245" s="28">
        <v>740</v>
      </c>
      <c r="H245" s="151">
        <v>740</v>
      </c>
      <c r="I245" s="15"/>
      <c r="J245" s="61" t="s">
        <v>642</v>
      </c>
      <c r="K245" s="135" t="s">
        <v>696</v>
      </c>
      <c r="L245" s="18"/>
      <c r="M245" s="49"/>
      <c r="N245" s="50"/>
      <c r="O245" s="1">
        <f t="shared" si="23"/>
        <v>1</v>
      </c>
      <c r="P245" s="1" t="str">
        <f t="shared" si="24"/>
        <v>사유지</v>
      </c>
      <c r="Q245" s="1" t="str">
        <f t="shared" si="25"/>
        <v>사유지답</v>
      </c>
      <c r="R245" s="116">
        <v>4500</v>
      </c>
      <c r="S245" s="116">
        <f t="shared" si="26"/>
        <v>3330000</v>
      </c>
      <c r="T245" s="116">
        <f t="shared" si="22"/>
        <v>9990000</v>
      </c>
    </row>
    <row r="246" spans="1:20" ht="21.95" customHeight="1">
      <c r="A246" s="19">
        <v>243</v>
      </c>
      <c r="B246" s="3" t="s">
        <v>206</v>
      </c>
      <c r="C246" s="3" t="s">
        <v>207</v>
      </c>
      <c r="D246" s="3" t="s">
        <v>209</v>
      </c>
      <c r="E246" s="102" t="s">
        <v>536</v>
      </c>
      <c r="F246" s="110" t="s">
        <v>174</v>
      </c>
      <c r="G246" s="28">
        <v>2547</v>
      </c>
      <c r="H246" s="151">
        <v>1797.5</v>
      </c>
      <c r="I246" s="15"/>
      <c r="J246" s="61" t="s">
        <v>642</v>
      </c>
      <c r="K246" s="135" t="s">
        <v>696</v>
      </c>
      <c r="L246" s="18"/>
      <c r="M246" s="49"/>
      <c r="N246" s="50"/>
      <c r="O246" s="1">
        <f t="shared" si="23"/>
        <v>1</v>
      </c>
      <c r="P246" s="1" t="str">
        <f t="shared" si="24"/>
        <v>사유지</v>
      </c>
      <c r="Q246" s="1" t="str">
        <f t="shared" si="25"/>
        <v>사유지답</v>
      </c>
      <c r="R246" s="116">
        <v>4500</v>
      </c>
      <c r="S246" s="116">
        <f t="shared" si="26"/>
        <v>8088750</v>
      </c>
      <c r="T246" s="116">
        <f t="shared" si="22"/>
        <v>24266250</v>
      </c>
    </row>
    <row r="247" spans="1:20" ht="21.95" customHeight="1">
      <c r="A247" s="19">
        <v>244</v>
      </c>
      <c r="B247" s="3" t="s">
        <v>206</v>
      </c>
      <c r="C247" s="3" t="s">
        <v>207</v>
      </c>
      <c r="D247" s="3" t="s">
        <v>209</v>
      </c>
      <c r="E247" s="102" t="s">
        <v>537</v>
      </c>
      <c r="F247" s="110" t="s">
        <v>174</v>
      </c>
      <c r="G247" s="28">
        <v>3000</v>
      </c>
      <c r="H247" s="151">
        <v>28.7</v>
      </c>
      <c r="I247" s="15"/>
      <c r="J247" s="61" t="s">
        <v>644</v>
      </c>
      <c r="K247" s="135" t="s">
        <v>676</v>
      </c>
      <c r="L247" s="18"/>
      <c r="M247" s="49"/>
      <c r="N247" s="50"/>
      <c r="O247" s="1">
        <f t="shared" si="23"/>
        <v>1</v>
      </c>
      <c r="P247" s="1" t="str">
        <f t="shared" si="24"/>
        <v>사유지</v>
      </c>
      <c r="Q247" s="1" t="str">
        <f t="shared" si="25"/>
        <v>사유지답</v>
      </c>
      <c r="R247" s="116">
        <v>4500</v>
      </c>
      <c r="S247" s="116">
        <f t="shared" si="26"/>
        <v>129150</v>
      </c>
      <c r="T247" s="116">
        <f t="shared" si="22"/>
        <v>387450</v>
      </c>
    </row>
    <row r="248" spans="1:20" ht="21.95" customHeight="1">
      <c r="A248" s="19">
        <v>245</v>
      </c>
      <c r="B248" s="3" t="s">
        <v>206</v>
      </c>
      <c r="C248" s="3" t="s">
        <v>207</v>
      </c>
      <c r="D248" s="3" t="s">
        <v>209</v>
      </c>
      <c r="E248" s="102" t="s">
        <v>538</v>
      </c>
      <c r="F248" s="110" t="s">
        <v>212</v>
      </c>
      <c r="G248" s="28">
        <v>1224</v>
      </c>
      <c r="H248" s="151">
        <v>135.5</v>
      </c>
      <c r="I248" s="15"/>
      <c r="J248" s="61" t="s">
        <v>284</v>
      </c>
      <c r="K248" s="135" t="s">
        <v>285</v>
      </c>
      <c r="L248" s="18"/>
      <c r="M248" s="49"/>
      <c r="N248" s="50"/>
      <c r="O248" s="1">
        <f t="shared" si="23"/>
        <v>1</v>
      </c>
      <c r="P248" s="1" t="str">
        <f t="shared" si="24"/>
        <v>국유지</v>
      </c>
      <c r="Q248" s="1" t="str">
        <f t="shared" si="25"/>
        <v>국유지구</v>
      </c>
      <c r="R248" s="116">
        <v>1480</v>
      </c>
      <c r="S248" s="116">
        <f t="shared" si="26"/>
        <v>200540</v>
      </c>
      <c r="T248" s="116">
        <f t="shared" si="22"/>
        <v>601620</v>
      </c>
    </row>
    <row r="249" spans="1:20" ht="21.95" customHeight="1">
      <c r="A249" s="19">
        <v>246</v>
      </c>
      <c r="B249" s="3" t="s">
        <v>206</v>
      </c>
      <c r="C249" s="3" t="s">
        <v>207</v>
      </c>
      <c r="D249" s="3" t="s">
        <v>209</v>
      </c>
      <c r="E249" s="102" t="s">
        <v>539</v>
      </c>
      <c r="F249" s="110" t="s">
        <v>174</v>
      </c>
      <c r="G249" s="28">
        <v>3000</v>
      </c>
      <c r="H249" s="151">
        <v>45.1</v>
      </c>
      <c r="I249" s="15"/>
      <c r="J249" s="61" t="s">
        <v>645</v>
      </c>
      <c r="K249" s="135" t="s">
        <v>688</v>
      </c>
      <c r="L249" s="18"/>
      <c r="M249" s="49"/>
      <c r="N249" s="50"/>
      <c r="O249" s="1">
        <f t="shared" si="23"/>
        <v>1</v>
      </c>
      <c r="P249" s="1" t="str">
        <f t="shared" si="24"/>
        <v>사유지</v>
      </c>
      <c r="Q249" s="1" t="str">
        <f t="shared" si="25"/>
        <v>사유지답</v>
      </c>
      <c r="R249" s="116">
        <v>4500</v>
      </c>
      <c r="S249" s="116">
        <f t="shared" si="26"/>
        <v>202950</v>
      </c>
      <c r="T249" s="116">
        <f t="shared" si="22"/>
        <v>608850</v>
      </c>
    </row>
    <row r="250" spans="1:20" ht="21.95" customHeight="1">
      <c r="A250" s="19">
        <v>247</v>
      </c>
      <c r="B250" s="3" t="s">
        <v>206</v>
      </c>
      <c r="C250" s="3" t="s">
        <v>207</v>
      </c>
      <c r="D250" s="3" t="s">
        <v>209</v>
      </c>
      <c r="E250" s="102" t="s">
        <v>540</v>
      </c>
      <c r="F250" s="110" t="s">
        <v>174</v>
      </c>
      <c r="G250" s="28">
        <v>2504</v>
      </c>
      <c r="H250" s="151">
        <v>2254.5</v>
      </c>
      <c r="I250" s="15"/>
      <c r="J250" s="61" t="s">
        <v>646</v>
      </c>
      <c r="K250" s="135" t="s">
        <v>702</v>
      </c>
      <c r="L250" s="18"/>
      <c r="M250" s="49"/>
      <c r="N250" s="50"/>
      <c r="O250" s="1">
        <f t="shared" si="23"/>
        <v>1</v>
      </c>
      <c r="P250" s="1" t="str">
        <f t="shared" si="24"/>
        <v>사유지</v>
      </c>
      <c r="Q250" s="1" t="str">
        <f t="shared" si="25"/>
        <v>사유지답</v>
      </c>
      <c r="R250" s="116">
        <v>4500</v>
      </c>
      <c r="S250" s="116">
        <f t="shared" si="26"/>
        <v>10145250</v>
      </c>
      <c r="T250" s="116">
        <f t="shared" si="22"/>
        <v>30435750</v>
      </c>
    </row>
    <row r="251" spans="1:20" ht="21.95" customHeight="1">
      <c r="A251" s="19">
        <v>248</v>
      </c>
      <c r="B251" s="3" t="s">
        <v>206</v>
      </c>
      <c r="C251" s="3" t="s">
        <v>207</v>
      </c>
      <c r="D251" s="3" t="s">
        <v>209</v>
      </c>
      <c r="E251" s="102" t="s">
        <v>541</v>
      </c>
      <c r="F251" s="110" t="s">
        <v>213</v>
      </c>
      <c r="G251" s="28">
        <v>1470</v>
      </c>
      <c r="H251" s="151">
        <v>137.30000000000001</v>
      </c>
      <c r="I251" s="15"/>
      <c r="J251" s="61" t="s">
        <v>284</v>
      </c>
      <c r="K251" s="135" t="s">
        <v>285</v>
      </c>
      <c r="L251" s="18"/>
      <c r="M251" s="49"/>
      <c r="N251" s="50"/>
      <c r="O251" s="1">
        <f t="shared" si="23"/>
        <v>1</v>
      </c>
      <c r="P251" s="1" t="str">
        <f t="shared" si="24"/>
        <v>국유지</v>
      </c>
      <c r="Q251" s="1" t="str">
        <f t="shared" si="25"/>
        <v>국유지도</v>
      </c>
      <c r="R251" s="116">
        <v>1480</v>
      </c>
      <c r="S251" s="116">
        <f t="shared" si="26"/>
        <v>203204.00000000003</v>
      </c>
      <c r="T251" s="116">
        <f t="shared" si="22"/>
        <v>609612.00000000012</v>
      </c>
    </row>
    <row r="252" spans="1:20" ht="21.95" customHeight="1">
      <c r="A252" s="19">
        <v>249</v>
      </c>
      <c r="B252" s="3" t="s">
        <v>206</v>
      </c>
      <c r="C252" s="3" t="s">
        <v>207</v>
      </c>
      <c r="D252" s="3" t="s">
        <v>209</v>
      </c>
      <c r="E252" s="102" t="s">
        <v>542</v>
      </c>
      <c r="F252" s="110" t="s">
        <v>212</v>
      </c>
      <c r="G252" s="28">
        <v>777</v>
      </c>
      <c r="H252" s="151">
        <v>54.5</v>
      </c>
      <c r="I252" s="15"/>
      <c r="J252" s="61" t="s">
        <v>284</v>
      </c>
      <c r="K252" s="135" t="s">
        <v>285</v>
      </c>
      <c r="L252" s="18"/>
      <c r="M252" s="49"/>
      <c r="N252" s="50"/>
      <c r="O252" s="1">
        <f t="shared" si="23"/>
        <v>1</v>
      </c>
      <c r="P252" s="1" t="str">
        <f t="shared" si="24"/>
        <v>국유지</v>
      </c>
      <c r="Q252" s="1" t="str">
        <f t="shared" si="25"/>
        <v>국유지구</v>
      </c>
      <c r="R252" s="116">
        <v>1480</v>
      </c>
      <c r="S252" s="116">
        <f t="shared" si="26"/>
        <v>80660</v>
      </c>
      <c r="T252" s="116">
        <f t="shared" si="22"/>
        <v>241980</v>
      </c>
    </row>
    <row r="253" spans="1:20" ht="21.95" customHeight="1">
      <c r="A253" s="19">
        <v>250</v>
      </c>
      <c r="B253" s="3" t="s">
        <v>206</v>
      </c>
      <c r="C253" s="3" t="s">
        <v>207</v>
      </c>
      <c r="D253" s="3" t="s">
        <v>209</v>
      </c>
      <c r="E253" s="102" t="s">
        <v>543</v>
      </c>
      <c r="F253" s="110" t="s">
        <v>174</v>
      </c>
      <c r="G253" s="28">
        <v>1800</v>
      </c>
      <c r="H253" s="151">
        <v>253.5</v>
      </c>
      <c r="I253" s="15"/>
      <c r="J253" s="61" t="s">
        <v>647</v>
      </c>
      <c r="K253" s="135" t="s">
        <v>702</v>
      </c>
      <c r="L253" s="18"/>
      <c r="M253" s="49"/>
      <c r="N253" s="50"/>
      <c r="O253" s="1">
        <f t="shared" si="23"/>
        <v>1</v>
      </c>
      <c r="P253" s="1" t="str">
        <f t="shared" si="24"/>
        <v>사유지</v>
      </c>
      <c r="Q253" s="1" t="str">
        <f t="shared" si="25"/>
        <v>사유지답</v>
      </c>
      <c r="R253" s="116">
        <v>4500</v>
      </c>
      <c r="S253" s="116">
        <f t="shared" si="26"/>
        <v>1140750</v>
      </c>
      <c r="T253" s="116">
        <f t="shared" si="22"/>
        <v>3422250</v>
      </c>
    </row>
    <row r="254" spans="1:20" ht="21.95" customHeight="1">
      <c r="A254" s="19">
        <v>251</v>
      </c>
      <c r="B254" s="3" t="s">
        <v>206</v>
      </c>
      <c r="C254" s="3" t="s">
        <v>207</v>
      </c>
      <c r="D254" s="3" t="s">
        <v>209</v>
      </c>
      <c r="E254" s="102" t="s">
        <v>544</v>
      </c>
      <c r="F254" s="110" t="s">
        <v>174</v>
      </c>
      <c r="G254" s="28">
        <v>2116</v>
      </c>
      <c r="H254" s="151">
        <v>2022.7</v>
      </c>
      <c r="I254" s="3"/>
      <c r="J254" s="61" t="s">
        <v>647</v>
      </c>
      <c r="K254" s="135" t="s">
        <v>702</v>
      </c>
      <c r="L254" s="18"/>
      <c r="M254" s="49"/>
      <c r="N254" s="50"/>
      <c r="O254" s="1">
        <f t="shared" si="23"/>
        <v>1</v>
      </c>
      <c r="P254" s="1" t="str">
        <f t="shared" si="24"/>
        <v>사유지</v>
      </c>
      <c r="Q254" s="1" t="str">
        <f t="shared" si="25"/>
        <v>사유지답</v>
      </c>
      <c r="R254" s="116">
        <v>4500</v>
      </c>
      <c r="S254" s="116">
        <f t="shared" si="26"/>
        <v>9102150</v>
      </c>
      <c r="T254" s="116">
        <f t="shared" si="22"/>
        <v>27306450</v>
      </c>
    </row>
    <row r="255" spans="1:20" ht="21.95" customHeight="1">
      <c r="A255" s="13">
        <v>252</v>
      </c>
      <c r="B255" s="2" t="s">
        <v>206</v>
      </c>
      <c r="C255" s="2" t="s">
        <v>207</v>
      </c>
      <c r="D255" s="2" t="s">
        <v>209</v>
      </c>
      <c r="E255" s="105" t="s">
        <v>545</v>
      </c>
      <c r="F255" s="113" t="s">
        <v>212</v>
      </c>
      <c r="G255" s="20">
        <v>2018</v>
      </c>
      <c r="H255" s="152">
        <v>95</v>
      </c>
      <c r="I255" s="2"/>
      <c r="J255" s="59" t="s">
        <v>284</v>
      </c>
      <c r="K255" s="136" t="s">
        <v>285</v>
      </c>
      <c r="L255" s="23"/>
      <c r="M255" s="51"/>
      <c r="N255" s="48"/>
      <c r="O255" s="1">
        <f t="shared" si="23"/>
        <v>1</v>
      </c>
      <c r="P255" s="1" t="str">
        <f t="shared" si="24"/>
        <v>국유지</v>
      </c>
      <c r="Q255" s="1" t="str">
        <f t="shared" si="25"/>
        <v>국유지구</v>
      </c>
      <c r="R255" s="116">
        <v>1480</v>
      </c>
      <c r="S255" s="116">
        <f t="shared" si="26"/>
        <v>140600</v>
      </c>
      <c r="T255" s="116">
        <f t="shared" si="22"/>
        <v>421800</v>
      </c>
    </row>
    <row r="256" spans="1:20" ht="21.95" customHeight="1">
      <c r="A256" s="157">
        <v>253</v>
      </c>
      <c r="B256" s="158" t="s">
        <v>206</v>
      </c>
      <c r="C256" s="158" t="s">
        <v>207</v>
      </c>
      <c r="D256" s="21" t="s">
        <v>209</v>
      </c>
      <c r="E256" s="100" t="s">
        <v>546</v>
      </c>
      <c r="F256" s="108" t="s">
        <v>174</v>
      </c>
      <c r="G256" s="27">
        <v>3601</v>
      </c>
      <c r="H256" s="150">
        <v>742.3</v>
      </c>
      <c r="I256" s="158"/>
      <c r="J256" s="62" t="s">
        <v>648</v>
      </c>
      <c r="K256" s="137">
        <v>2</v>
      </c>
      <c r="L256" s="22"/>
      <c r="M256" s="52"/>
      <c r="N256" s="156"/>
      <c r="O256" s="1">
        <f t="shared" si="23"/>
        <v>1</v>
      </c>
      <c r="P256" s="1" t="str">
        <f t="shared" si="24"/>
        <v>사유지</v>
      </c>
      <c r="Q256" s="1" t="str">
        <f t="shared" si="25"/>
        <v>사유지답</v>
      </c>
      <c r="R256" s="116">
        <v>4500</v>
      </c>
      <c r="S256" s="116">
        <f t="shared" si="26"/>
        <v>3340350</v>
      </c>
      <c r="T256" s="116">
        <f t="shared" si="22"/>
        <v>10021050</v>
      </c>
    </row>
    <row r="257" spans="1:20" ht="21.95" customHeight="1">
      <c r="A257" s="19">
        <v>254</v>
      </c>
      <c r="B257" s="3" t="s">
        <v>206</v>
      </c>
      <c r="C257" s="3" t="s">
        <v>207</v>
      </c>
      <c r="D257" s="3" t="s">
        <v>209</v>
      </c>
      <c r="E257" s="102" t="s">
        <v>547</v>
      </c>
      <c r="F257" s="110" t="s">
        <v>174</v>
      </c>
      <c r="G257" s="28">
        <v>1231</v>
      </c>
      <c r="H257" s="151">
        <v>1231</v>
      </c>
      <c r="I257" s="15"/>
      <c r="J257" s="61" t="s">
        <v>640</v>
      </c>
      <c r="K257" s="135" t="s">
        <v>654</v>
      </c>
      <c r="L257" s="18"/>
      <c r="M257" s="49"/>
      <c r="N257" s="50"/>
      <c r="O257" s="1">
        <f t="shared" si="23"/>
        <v>1</v>
      </c>
      <c r="P257" s="1" t="str">
        <f t="shared" si="24"/>
        <v>사유지</v>
      </c>
      <c r="Q257" s="1" t="str">
        <f t="shared" si="25"/>
        <v>사유지답</v>
      </c>
      <c r="R257" s="116">
        <v>4500</v>
      </c>
      <c r="S257" s="116">
        <f t="shared" si="26"/>
        <v>5539500</v>
      </c>
      <c r="T257" s="116">
        <f t="shared" si="22"/>
        <v>16618500</v>
      </c>
    </row>
    <row r="258" spans="1:20" ht="21.95" customHeight="1">
      <c r="A258" s="19">
        <v>255</v>
      </c>
      <c r="B258" s="3" t="s">
        <v>206</v>
      </c>
      <c r="C258" s="3" t="s">
        <v>207</v>
      </c>
      <c r="D258" s="3" t="s">
        <v>209</v>
      </c>
      <c r="E258" s="102" t="s">
        <v>548</v>
      </c>
      <c r="F258" s="110" t="s">
        <v>174</v>
      </c>
      <c r="G258" s="28">
        <v>119</v>
      </c>
      <c r="H258" s="151">
        <v>119</v>
      </c>
      <c r="I258" s="15"/>
      <c r="J258" s="61" t="s">
        <v>284</v>
      </c>
      <c r="K258" s="135" t="s">
        <v>25</v>
      </c>
      <c r="L258" s="18"/>
      <c r="M258" s="49"/>
      <c r="N258" s="50"/>
      <c r="O258" s="1">
        <f t="shared" si="23"/>
        <v>1</v>
      </c>
      <c r="P258" s="1" t="str">
        <f t="shared" si="24"/>
        <v>국유지</v>
      </c>
      <c r="Q258" s="1" t="str">
        <f t="shared" si="25"/>
        <v>국유지답</v>
      </c>
      <c r="R258" s="116">
        <v>1480</v>
      </c>
      <c r="S258" s="116">
        <f t="shared" si="26"/>
        <v>176120</v>
      </c>
      <c r="T258" s="116">
        <f t="shared" ref="T258:T259" si="27">IF(R258="-","-",S258*3)</f>
        <v>528360</v>
      </c>
    </row>
    <row r="259" spans="1:20" ht="21.95" customHeight="1">
      <c r="A259" s="19">
        <v>256</v>
      </c>
      <c r="B259" s="3" t="s">
        <v>206</v>
      </c>
      <c r="C259" s="3" t="s">
        <v>207</v>
      </c>
      <c r="D259" s="3" t="s">
        <v>209</v>
      </c>
      <c r="E259" s="102" t="s">
        <v>549</v>
      </c>
      <c r="F259" s="110" t="s">
        <v>174</v>
      </c>
      <c r="G259" s="28">
        <v>116</v>
      </c>
      <c r="H259" s="151">
        <v>8.1999999999999993</v>
      </c>
      <c r="I259" s="15"/>
      <c r="J259" s="61" t="s">
        <v>284</v>
      </c>
      <c r="K259" s="135" t="s">
        <v>25</v>
      </c>
      <c r="L259" s="18"/>
      <c r="M259" s="49"/>
      <c r="N259" s="50"/>
      <c r="O259" s="1">
        <f t="shared" si="23"/>
        <v>1</v>
      </c>
      <c r="P259" s="1" t="str">
        <f t="shared" si="24"/>
        <v>국유지</v>
      </c>
      <c r="Q259" s="1" t="str">
        <f t="shared" si="25"/>
        <v>국유지답</v>
      </c>
      <c r="R259" s="116">
        <v>1480</v>
      </c>
      <c r="S259" s="116">
        <f t="shared" si="26"/>
        <v>12135.999999999998</v>
      </c>
      <c r="T259" s="116">
        <f t="shared" si="27"/>
        <v>36407.999999999993</v>
      </c>
    </row>
    <row r="260" spans="1:20" ht="21.95" customHeight="1">
      <c r="A260" s="13">
        <v>257</v>
      </c>
      <c r="B260" s="2" t="s">
        <v>206</v>
      </c>
      <c r="C260" s="2" t="s">
        <v>207</v>
      </c>
      <c r="D260" s="2" t="s">
        <v>209</v>
      </c>
      <c r="E260" s="105" t="s">
        <v>550</v>
      </c>
      <c r="F260" s="113" t="s">
        <v>213</v>
      </c>
      <c r="G260" s="20">
        <v>2189</v>
      </c>
      <c r="H260" s="152">
        <v>43.3</v>
      </c>
      <c r="I260" s="14"/>
      <c r="J260" s="59" t="s">
        <v>284</v>
      </c>
      <c r="K260" s="136" t="s">
        <v>285</v>
      </c>
      <c r="L260" s="23"/>
      <c r="M260" s="51"/>
      <c r="N260" s="48"/>
      <c r="O260" s="1">
        <f t="shared" si="23"/>
        <v>1</v>
      </c>
      <c r="P260" s="1" t="str">
        <f t="shared" si="24"/>
        <v>국유지</v>
      </c>
      <c r="Q260" s="1" t="str">
        <f t="shared" si="25"/>
        <v>국유지도</v>
      </c>
      <c r="R260" s="116">
        <v>1480</v>
      </c>
      <c r="S260" s="116">
        <f t="shared" si="26"/>
        <v>64083.999999999993</v>
      </c>
      <c r="T260" s="116">
        <f>IF(R260="-","-",S260*3)</f>
        <v>192251.99999999997</v>
      </c>
    </row>
    <row r="261" spans="1:20" ht="20.100000000000001" customHeight="1">
      <c r="A261" s="30"/>
      <c r="B261" s="30"/>
      <c r="C261" s="30"/>
      <c r="D261" s="30"/>
      <c r="E261" s="44"/>
      <c r="F261" s="45"/>
      <c r="G261" s="33"/>
      <c r="H261" s="46"/>
      <c r="I261" s="40"/>
      <c r="J261" s="64"/>
      <c r="K261" s="43"/>
      <c r="L261" s="6"/>
      <c r="M261" s="42"/>
      <c r="N261" s="30"/>
      <c r="O261" s="6"/>
      <c r="P261" s="6"/>
    </row>
    <row r="262" spans="1:20" ht="20.100000000000001" customHeight="1">
      <c r="A262" s="30"/>
      <c r="B262" s="30"/>
      <c r="C262" s="30"/>
      <c r="D262" s="30"/>
      <c r="E262" s="44"/>
      <c r="F262" s="45"/>
      <c r="G262" s="33"/>
      <c r="H262" s="46"/>
      <c r="I262" s="40"/>
      <c r="J262" s="64"/>
      <c r="K262" s="43"/>
      <c r="L262" s="6"/>
      <c r="M262" s="42"/>
      <c r="N262" s="30"/>
      <c r="O262" s="6"/>
      <c r="P262" s="6"/>
    </row>
    <row r="263" spans="1:20" ht="20.100000000000001" customHeight="1">
      <c r="A263" s="30"/>
      <c r="B263" s="30"/>
      <c r="C263" s="30"/>
      <c r="D263" s="30"/>
      <c r="E263" s="44"/>
      <c r="F263" s="45"/>
      <c r="G263" s="33"/>
      <c r="H263" s="46"/>
      <c r="I263" s="40"/>
      <c r="J263" s="64"/>
      <c r="K263" s="43"/>
      <c r="L263" s="6"/>
      <c r="M263" s="42"/>
      <c r="N263" s="30"/>
      <c r="O263" s="6"/>
      <c r="P263" s="6"/>
    </row>
    <row r="264" spans="1:20" ht="20.100000000000001" customHeight="1">
      <c r="A264" s="30"/>
      <c r="B264" s="30"/>
      <c r="C264" s="30"/>
      <c r="D264" s="30"/>
      <c r="E264" s="44"/>
      <c r="F264" s="45"/>
      <c r="G264" s="33"/>
      <c r="H264" s="46"/>
      <c r="I264" s="40"/>
      <c r="J264" s="64"/>
      <c r="K264" s="43"/>
      <c r="L264" s="6"/>
      <c r="M264" s="42"/>
      <c r="N264" s="30"/>
      <c r="O264" s="6"/>
      <c r="P264" s="6"/>
    </row>
    <row r="265" spans="1:20" ht="20.100000000000001" customHeight="1">
      <c r="A265" s="30"/>
      <c r="B265" s="30"/>
      <c r="C265" s="30"/>
      <c r="D265" s="30"/>
      <c r="E265" s="44"/>
      <c r="F265" s="45"/>
      <c r="G265" s="33"/>
      <c r="H265" s="46"/>
      <c r="I265" s="40"/>
      <c r="J265" s="64"/>
      <c r="K265" s="43"/>
      <c r="L265" s="6"/>
      <c r="M265" s="42"/>
      <c r="N265" s="30"/>
      <c r="O265" s="6"/>
      <c r="P265" s="6"/>
    </row>
    <row r="266" spans="1:20" ht="20.100000000000001" customHeight="1">
      <c r="A266" s="30"/>
      <c r="B266" s="30"/>
      <c r="C266" s="30"/>
      <c r="D266" s="30"/>
      <c r="E266" s="44"/>
      <c r="F266" s="45"/>
      <c r="G266" s="33"/>
      <c r="H266" s="46"/>
      <c r="I266" s="40"/>
      <c r="J266" s="64"/>
      <c r="K266" s="43"/>
      <c r="L266" s="6"/>
      <c r="M266" s="42"/>
      <c r="N266" s="30"/>
      <c r="O266" s="6"/>
      <c r="P266" s="6"/>
    </row>
    <row r="267" spans="1:20" ht="20.100000000000001" customHeight="1">
      <c r="A267" s="30"/>
      <c r="B267" s="30"/>
      <c r="C267" s="30"/>
      <c r="D267" s="30"/>
      <c r="E267" s="44"/>
      <c r="F267" s="45"/>
      <c r="G267" s="33"/>
      <c r="H267" s="46"/>
      <c r="I267" s="40"/>
      <c r="J267" s="64"/>
      <c r="K267" s="43"/>
      <c r="L267" s="6"/>
      <c r="M267" s="42"/>
      <c r="N267" s="30"/>
      <c r="O267" s="6"/>
      <c r="P267" s="6"/>
    </row>
    <row r="268" spans="1:20" ht="20.100000000000001" customHeight="1">
      <c r="A268" s="30"/>
      <c r="B268" s="30"/>
      <c r="C268" s="30"/>
      <c r="D268" s="30"/>
      <c r="E268" s="44"/>
      <c r="F268" s="45"/>
      <c r="G268" s="33"/>
      <c r="H268" s="46"/>
      <c r="I268" s="40"/>
      <c r="J268" s="64"/>
      <c r="K268" s="43"/>
      <c r="L268" s="6"/>
      <c r="M268" s="42"/>
      <c r="N268" s="30"/>
      <c r="O268" s="6"/>
      <c r="P268" s="6"/>
    </row>
    <row r="269" spans="1:20" ht="20.100000000000001" customHeight="1">
      <c r="A269" s="30"/>
      <c r="B269" s="30"/>
      <c r="C269" s="30"/>
      <c r="D269" s="30"/>
      <c r="E269" s="44"/>
      <c r="F269" s="45"/>
      <c r="G269" s="33"/>
      <c r="H269" s="46"/>
      <c r="I269" s="40"/>
      <c r="J269" s="64"/>
      <c r="K269" s="43"/>
      <c r="L269" s="6"/>
      <c r="M269" s="42"/>
      <c r="N269" s="30"/>
      <c r="O269" s="6"/>
      <c r="P269" s="6"/>
    </row>
    <row r="270" spans="1:20" ht="20.100000000000001" customHeight="1">
      <c r="A270" s="30"/>
      <c r="B270" s="30"/>
      <c r="C270" s="30"/>
      <c r="D270" s="30"/>
      <c r="E270" s="44"/>
      <c r="F270" s="45"/>
      <c r="G270" s="33"/>
      <c r="H270" s="46"/>
      <c r="I270" s="40"/>
      <c r="J270" s="64"/>
      <c r="K270" s="43"/>
      <c r="L270" s="6"/>
      <c r="M270" s="42"/>
      <c r="N270" s="30"/>
      <c r="O270" s="6"/>
      <c r="P270" s="6"/>
    </row>
    <row r="271" spans="1:20" ht="20.100000000000001" customHeight="1">
      <c r="A271" s="30"/>
      <c r="B271" s="30"/>
      <c r="C271" s="30"/>
      <c r="D271" s="30"/>
      <c r="E271" s="44"/>
      <c r="F271" s="45"/>
      <c r="G271" s="33"/>
      <c r="H271" s="46"/>
      <c r="I271" s="40"/>
      <c r="J271" s="64"/>
      <c r="K271" s="43"/>
      <c r="L271" s="6"/>
      <c r="M271" s="42"/>
      <c r="N271" s="30"/>
      <c r="O271" s="6"/>
      <c r="P271" s="6"/>
    </row>
    <row r="272" spans="1:20" ht="20.100000000000001" customHeight="1">
      <c r="A272" s="30"/>
      <c r="B272" s="30"/>
      <c r="C272" s="30"/>
      <c r="D272" s="30"/>
      <c r="E272" s="44"/>
      <c r="F272" s="45"/>
      <c r="G272" s="33"/>
      <c r="H272" s="46"/>
      <c r="I272" s="40"/>
      <c r="J272" s="64"/>
      <c r="K272" s="43"/>
      <c r="L272" s="6"/>
      <c r="M272" s="42"/>
      <c r="N272" s="30"/>
      <c r="O272" s="6"/>
      <c r="P272" s="6"/>
    </row>
    <row r="273" spans="1:16" ht="20.100000000000001" customHeight="1">
      <c r="A273" s="30"/>
      <c r="B273" s="30"/>
      <c r="C273" s="30"/>
      <c r="D273" s="30"/>
      <c r="E273" s="44"/>
      <c r="F273" s="45"/>
      <c r="G273" s="33"/>
      <c r="H273" s="46"/>
      <c r="I273" s="40"/>
      <c r="J273" s="64"/>
      <c r="K273" s="43"/>
      <c r="L273" s="6"/>
      <c r="M273" s="42"/>
      <c r="N273" s="30"/>
      <c r="O273" s="6"/>
      <c r="P273" s="6"/>
    </row>
    <row r="274" spans="1:16" ht="20.100000000000001" customHeight="1">
      <c r="A274" s="30"/>
      <c r="B274" s="30"/>
      <c r="C274" s="30"/>
      <c r="D274" s="30"/>
      <c r="E274" s="44"/>
      <c r="F274" s="45"/>
      <c r="G274" s="33"/>
      <c r="H274" s="46"/>
      <c r="I274" s="40"/>
      <c r="J274" s="64"/>
      <c r="K274" s="43"/>
      <c r="L274" s="6"/>
      <c r="M274" s="42"/>
      <c r="N274" s="30"/>
      <c r="O274" s="6"/>
      <c r="P274" s="6"/>
    </row>
    <row r="275" spans="1:16" ht="20.100000000000001" customHeight="1">
      <c r="A275" s="30"/>
      <c r="B275" s="30"/>
      <c r="C275" s="30"/>
      <c r="D275" s="30"/>
      <c r="E275" s="44"/>
      <c r="F275" s="45"/>
      <c r="G275" s="33"/>
      <c r="H275" s="46"/>
      <c r="I275" s="40"/>
      <c r="J275" s="64"/>
      <c r="K275" s="43"/>
      <c r="L275" s="6"/>
      <c r="M275" s="42"/>
      <c r="N275" s="30"/>
      <c r="O275" s="6"/>
      <c r="P275" s="6"/>
    </row>
    <row r="276" spans="1:16" ht="20.100000000000001" customHeight="1">
      <c r="A276" s="30"/>
      <c r="B276" s="30"/>
      <c r="C276" s="30"/>
      <c r="D276" s="30"/>
      <c r="E276" s="44"/>
      <c r="F276" s="45"/>
      <c r="G276" s="33"/>
      <c r="H276" s="46"/>
      <c r="I276" s="40"/>
      <c r="J276" s="64"/>
      <c r="K276" s="43"/>
      <c r="L276" s="6"/>
      <c r="M276" s="42"/>
      <c r="N276" s="30"/>
      <c r="O276" s="6"/>
      <c r="P276" s="6"/>
    </row>
    <row r="277" spans="1:16" ht="20.100000000000001" customHeight="1">
      <c r="A277" s="30"/>
      <c r="B277" s="30"/>
      <c r="C277" s="30"/>
      <c r="D277" s="30"/>
      <c r="E277" s="44"/>
      <c r="F277" s="45"/>
      <c r="G277" s="33"/>
      <c r="H277" s="46"/>
      <c r="I277" s="40"/>
      <c r="J277" s="64"/>
      <c r="K277" s="43"/>
      <c r="L277" s="6"/>
      <c r="M277" s="42"/>
      <c r="N277" s="30"/>
      <c r="O277" s="6"/>
      <c r="P277" s="6"/>
    </row>
    <row r="278" spans="1:16" ht="20.100000000000001" customHeight="1">
      <c r="A278" s="30"/>
      <c r="B278" s="30"/>
      <c r="C278" s="30"/>
      <c r="D278" s="30"/>
      <c r="E278" s="44"/>
      <c r="F278" s="45"/>
      <c r="G278" s="33"/>
      <c r="H278" s="46"/>
      <c r="I278" s="40"/>
      <c r="J278" s="64"/>
      <c r="K278" s="43"/>
      <c r="L278" s="6"/>
      <c r="M278" s="42"/>
      <c r="N278" s="30"/>
      <c r="O278" s="6"/>
      <c r="P278" s="6"/>
    </row>
    <row r="279" spans="1:16" ht="20.100000000000001" customHeight="1">
      <c r="A279" s="30"/>
      <c r="B279" s="30"/>
      <c r="C279" s="30"/>
      <c r="D279" s="30"/>
      <c r="E279" s="44"/>
      <c r="F279" s="45"/>
      <c r="G279" s="33"/>
      <c r="H279" s="46"/>
      <c r="I279" s="40"/>
      <c r="J279" s="64"/>
      <c r="K279" s="43"/>
      <c r="L279" s="6"/>
      <c r="M279" s="42"/>
      <c r="N279" s="30"/>
      <c r="O279" s="6"/>
      <c r="P279" s="6"/>
    </row>
    <row r="280" spans="1:16" ht="20.100000000000001" customHeight="1">
      <c r="A280" s="30"/>
      <c r="B280" s="30"/>
      <c r="C280" s="30"/>
      <c r="D280" s="30"/>
      <c r="E280" s="44"/>
      <c r="F280" s="45"/>
      <c r="G280" s="33"/>
      <c r="H280" s="46"/>
      <c r="I280" s="40"/>
      <c r="J280" s="64"/>
      <c r="K280" s="43"/>
      <c r="L280" s="6"/>
      <c r="M280" s="42"/>
      <c r="N280" s="30"/>
      <c r="O280" s="6"/>
      <c r="P280" s="6"/>
    </row>
    <row r="281" spans="1:16" ht="20.100000000000001" customHeight="1">
      <c r="A281" s="30"/>
      <c r="B281" s="30"/>
      <c r="C281" s="30"/>
      <c r="D281" s="30"/>
      <c r="E281" s="44"/>
      <c r="F281" s="45"/>
      <c r="G281" s="33"/>
      <c r="H281" s="46"/>
      <c r="I281" s="40"/>
      <c r="J281" s="64"/>
      <c r="K281" s="43"/>
      <c r="L281" s="6"/>
      <c r="M281" s="42"/>
      <c r="N281" s="30"/>
      <c r="O281" s="6"/>
      <c r="P281" s="6"/>
    </row>
    <row r="282" spans="1:16" ht="20.100000000000001" customHeight="1">
      <c r="A282" s="30"/>
      <c r="B282" s="30"/>
      <c r="C282" s="30"/>
      <c r="D282" s="30"/>
      <c r="E282" s="44"/>
      <c r="F282" s="45"/>
      <c r="G282" s="33"/>
      <c r="H282" s="46"/>
      <c r="I282" s="40"/>
      <c r="J282" s="64"/>
      <c r="K282" s="43"/>
      <c r="L282" s="6"/>
      <c r="M282" s="42"/>
      <c r="N282" s="30"/>
      <c r="O282" s="6"/>
      <c r="P282" s="6"/>
    </row>
    <row r="283" spans="1:16" ht="20.100000000000001" customHeight="1">
      <c r="A283" s="30"/>
      <c r="B283" s="30"/>
      <c r="C283" s="30"/>
      <c r="D283" s="30"/>
      <c r="E283" s="44"/>
      <c r="F283" s="45"/>
      <c r="G283" s="33"/>
      <c r="H283" s="46"/>
      <c r="I283" s="40"/>
      <c r="J283" s="64"/>
      <c r="K283" s="43"/>
      <c r="L283" s="6"/>
      <c r="M283" s="42"/>
      <c r="N283" s="30"/>
      <c r="O283" s="6"/>
      <c r="P283" s="6"/>
    </row>
    <row r="284" spans="1:16" ht="20.100000000000001" customHeight="1">
      <c r="A284" s="30"/>
      <c r="B284" s="30"/>
      <c r="C284" s="30"/>
      <c r="D284" s="30"/>
      <c r="E284" s="44"/>
      <c r="F284" s="45"/>
      <c r="G284" s="33"/>
      <c r="H284" s="46"/>
      <c r="I284" s="40"/>
      <c r="J284" s="64"/>
      <c r="K284" s="43"/>
      <c r="L284" s="6"/>
      <c r="M284" s="42"/>
      <c r="N284" s="30"/>
      <c r="O284" s="6"/>
      <c r="P284" s="6"/>
    </row>
    <row r="285" spans="1:16" ht="20.100000000000001" customHeight="1">
      <c r="A285" s="30"/>
      <c r="B285" s="30"/>
      <c r="C285" s="30"/>
      <c r="D285" s="30"/>
      <c r="E285" s="44"/>
      <c r="F285" s="45"/>
      <c r="G285" s="33"/>
      <c r="H285" s="46"/>
      <c r="I285" s="40"/>
      <c r="J285" s="64"/>
      <c r="K285" s="43"/>
      <c r="L285" s="6"/>
      <c r="M285" s="42"/>
      <c r="N285" s="30"/>
      <c r="O285" s="6"/>
      <c r="P285" s="6"/>
    </row>
    <row r="286" spans="1:16" ht="20.100000000000001" customHeight="1">
      <c r="A286" s="30"/>
      <c r="B286" s="30"/>
      <c r="C286" s="30"/>
      <c r="D286" s="30"/>
      <c r="E286" s="44"/>
      <c r="F286" s="45"/>
      <c r="G286" s="33"/>
      <c r="H286" s="46"/>
      <c r="I286" s="40"/>
      <c r="J286" s="64"/>
      <c r="K286" s="43"/>
      <c r="L286" s="6"/>
      <c r="M286" s="42"/>
      <c r="N286" s="30"/>
      <c r="O286" s="6"/>
      <c r="P286" s="6"/>
    </row>
    <row r="287" spans="1:16" ht="20.100000000000001" customHeight="1">
      <c r="A287" s="30"/>
      <c r="B287" s="30"/>
      <c r="C287" s="30"/>
      <c r="D287" s="30"/>
      <c r="E287" s="44"/>
      <c r="F287" s="45"/>
      <c r="G287" s="33"/>
      <c r="H287" s="46"/>
      <c r="I287" s="40"/>
      <c r="J287" s="64"/>
      <c r="K287" s="43"/>
      <c r="L287" s="6"/>
      <c r="M287" s="42"/>
      <c r="N287" s="30"/>
      <c r="O287" s="6"/>
      <c r="P287" s="6"/>
    </row>
    <row r="288" spans="1:16" ht="20.100000000000001" customHeight="1">
      <c r="A288" s="30"/>
      <c r="B288" s="30"/>
      <c r="C288" s="30"/>
      <c r="D288" s="30"/>
      <c r="E288" s="44"/>
      <c r="F288" s="45"/>
      <c r="G288" s="33"/>
      <c r="H288" s="46"/>
      <c r="I288" s="40"/>
      <c r="J288" s="64"/>
      <c r="K288" s="43"/>
      <c r="L288" s="6"/>
      <c r="M288" s="42"/>
      <c r="N288" s="30"/>
      <c r="O288" s="6"/>
      <c r="P288" s="6"/>
    </row>
    <row r="289" spans="1:17" ht="20.100000000000001" customHeight="1">
      <c r="A289" s="30"/>
      <c r="B289" s="30"/>
      <c r="C289" s="30"/>
      <c r="D289" s="30"/>
      <c r="E289" s="44"/>
      <c r="F289" s="45"/>
      <c r="G289" s="33"/>
      <c r="H289" s="46"/>
      <c r="I289" s="40"/>
      <c r="J289" s="64"/>
      <c r="K289" s="43"/>
      <c r="L289" s="6"/>
      <c r="M289" s="42"/>
      <c r="N289" s="30"/>
      <c r="O289" s="6"/>
      <c r="P289" s="6"/>
    </row>
    <row r="290" spans="1:17" ht="20.100000000000001" customHeight="1">
      <c r="A290" s="30"/>
      <c r="B290" s="30"/>
      <c r="C290" s="30"/>
      <c r="D290" s="30"/>
      <c r="E290" s="44"/>
      <c r="F290" s="45"/>
      <c r="G290" s="33"/>
      <c r="H290" s="46"/>
      <c r="I290" s="40"/>
      <c r="J290" s="64"/>
      <c r="K290" s="43"/>
      <c r="L290" s="6"/>
      <c r="M290" s="42"/>
      <c r="N290" s="30"/>
      <c r="O290" s="6"/>
      <c r="P290" s="6"/>
    </row>
    <row r="291" spans="1:17" ht="20.100000000000001" customHeight="1">
      <c r="A291" s="30"/>
      <c r="B291" s="30"/>
      <c r="C291" s="30"/>
      <c r="D291" s="30"/>
      <c r="E291" s="44"/>
      <c r="F291" s="45"/>
      <c r="G291" s="33"/>
      <c r="H291" s="46"/>
      <c r="I291" s="40"/>
      <c r="J291" s="64"/>
      <c r="K291" s="43"/>
      <c r="L291" s="6"/>
      <c r="M291" s="42"/>
      <c r="N291" s="30"/>
      <c r="O291" s="6"/>
      <c r="P291" s="6"/>
    </row>
    <row r="292" spans="1:17" ht="20.100000000000001" customHeight="1">
      <c r="A292" s="30"/>
      <c r="B292" s="30"/>
      <c r="C292" s="30"/>
      <c r="D292" s="30"/>
      <c r="E292" s="44"/>
      <c r="F292" s="45"/>
      <c r="G292" s="33"/>
      <c r="H292" s="46"/>
      <c r="I292" s="40"/>
      <c r="J292" s="64"/>
      <c r="K292" s="43"/>
      <c r="L292" s="6"/>
      <c r="M292" s="42"/>
      <c r="N292" s="30"/>
      <c r="O292" s="6"/>
      <c r="P292" s="6"/>
    </row>
    <row r="293" spans="1:17" s="4" customFormat="1" ht="20.100000000000001" customHeight="1">
      <c r="A293" s="30"/>
      <c r="B293" s="30"/>
      <c r="C293" s="30"/>
      <c r="D293" s="30"/>
      <c r="E293" s="44"/>
      <c r="F293" s="45"/>
      <c r="G293" s="33"/>
      <c r="H293" s="46"/>
      <c r="I293" s="40"/>
      <c r="J293" s="64"/>
      <c r="K293" s="43"/>
      <c r="L293" s="6"/>
      <c r="M293" s="42"/>
      <c r="N293" s="30"/>
      <c r="O293" s="6"/>
      <c r="P293" s="6"/>
      <c r="Q293" s="1"/>
    </row>
    <row r="294" spans="1:17" s="4" customFormat="1" ht="20.100000000000001" customHeight="1">
      <c r="A294" s="30"/>
      <c r="B294" s="30"/>
      <c r="C294" s="30"/>
      <c r="D294" s="30"/>
      <c r="E294" s="44"/>
      <c r="F294" s="45"/>
      <c r="G294" s="33"/>
      <c r="H294" s="46"/>
      <c r="I294" s="40"/>
      <c r="J294" s="64"/>
      <c r="K294" s="43"/>
      <c r="L294" s="6"/>
      <c r="M294" s="42"/>
      <c r="N294" s="30"/>
      <c r="O294" s="6"/>
      <c r="P294" s="6"/>
      <c r="Q294" s="1"/>
    </row>
    <row r="295" spans="1:17" s="4" customFormat="1" ht="20.100000000000001" customHeight="1">
      <c r="A295" s="30"/>
      <c r="B295" s="30"/>
      <c r="C295" s="30"/>
      <c r="D295" s="30"/>
      <c r="E295" s="44"/>
      <c r="F295" s="45"/>
      <c r="G295" s="33"/>
      <c r="H295" s="46"/>
      <c r="I295" s="40"/>
      <c r="J295" s="64"/>
      <c r="K295" s="43"/>
      <c r="L295" s="6"/>
      <c r="M295" s="42"/>
      <c r="N295" s="30"/>
      <c r="O295" s="6"/>
      <c r="P295" s="6"/>
      <c r="Q295" s="1"/>
    </row>
    <row r="296" spans="1:17" ht="20.100000000000001" customHeight="1">
      <c r="A296" s="30"/>
      <c r="B296" s="30"/>
      <c r="C296" s="30"/>
      <c r="D296" s="30"/>
      <c r="E296" s="44"/>
      <c r="F296" s="45"/>
      <c r="G296" s="33"/>
      <c r="H296" s="46"/>
      <c r="I296" s="40"/>
      <c r="J296" s="64"/>
      <c r="K296" s="43"/>
      <c r="L296" s="6"/>
      <c r="M296" s="42"/>
      <c r="N296" s="30"/>
      <c r="O296" s="6"/>
      <c r="P296" s="6"/>
    </row>
    <row r="297" spans="1:17" ht="20.100000000000001" customHeight="1">
      <c r="A297" s="30"/>
      <c r="B297" s="30"/>
      <c r="C297" s="30"/>
      <c r="D297" s="30"/>
      <c r="E297" s="44"/>
      <c r="F297" s="45"/>
      <c r="G297" s="33"/>
      <c r="H297" s="46"/>
      <c r="I297" s="40"/>
      <c r="J297" s="64"/>
      <c r="K297" s="43"/>
      <c r="L297" s="6"/>
      <c r="M297" s="42"/>
      <c r="N297" s="30"/>
      <c r="O297" s="6"/>
      <c r="P297" s="6"/>
    </row>
    <row r="298" spans="1:17" ht="20.100000000000001" customHeight="1">
      <c r="A298" s="30"/>
      <c r="B298" s="30"/>
      <c r="C298" s="30"/>
      <c r="D298" s="30"/>
      <c r="E298" s="44"/>
      <c r="F298" s="45"/>
      <c r="G298" s="33"/>
      <c r="H298" s="46"/>
      <c r="I298" s="40"/>
      <c r="J298" s="64"/>
      <c r="K298" s="43"/>
      <c r="L298" s="6"/>
      <c r="M298" s="42"/>
      <c r="N298" s="30"/>
      <c r="O298" s="6"/>
      <c r="P298" s="6"/>
    </row>
    <row r="299" spans="1:17" ht="20.100000000000001" customHeight="1">
      <c r="A299" s="30"/>
      <c r="B299" s="30"/>
      <c r="C299" s="30"/>
      <c r="D299" s="30"/>
      <c r="E299" s="44"/>
      <c r="F299" s="45"/>
      <c r="G299" s="33"/>
      <c r="H299" s="46"/>
      <c r="I299" s="40"/>
      <c r="J299" s="64"/>
      <c r="K299" s="43"/>
      <c r="L299" s="6"/>
      <c r="M299" s="42"/>
      <c r="N299" s="30"/>
      <c r="O299" s="6"/>
      <c r="P299" s="6"/>
    </row>
    <row r="300" spans="1:17" ht="20.100000000000001" customHeight="1">
      <c r="A300" s="30"/>
      <c r="B300" s="30"/>
      <c r="C300" s="30"/>
      <c r="D300" s="30"/>
      <c r="E300" s="44"/>
      <c r="F300" s="45"/>
      <c r="G300" s="33"/>
      <c r="H300" s="46"/>
      <c r="I300" s="40"/>
      <c r="J300" s="64"/>
      <c r="K300" s="43"/>
      <c r="L300" s="6"/>
      <c r="M300" s="42"/>
      <c r="N300" s="30"/>
      <c r="O300" s="6"/>
      <c r="P300" s="6"/>
    </row>
    <row r="301" spans="1:17" ht="20.100000000000001" customHeight="1">
      <c r="A301" s="30"/>
      <c r="B301" s="30"/>
      <c r="C301" s="30"/>
      <c r="D301" s="30"/>
      <c r="E301" s="44"/>
      <c r="F301" s="45"/>
      <c r="G301" s="33"/>
      <c r="H301" s="46"/>
      <c r="I301" s="40"/>
      <c r="J301" s="64"/>
      <c r="K301" s="43"/>
      <c r="L301" s="6"/>
      <c r="M301" s="42"/>
      <c r="N301" s="30"/>
      <c r="O301" s="6"/>
      <c r="P301" s="6"/>
    </row>
    <row r="302" spans="1:17" ht="20.100000000000001" customHeight="1">
      <c r="A302" s="30"/>
      <c r="B302" s="30"/>
      <c r="C302" s="30"/>
      <c r="D302" s="30"/>
      <c r="E302" s="44"/>
      <c r="F302" s="45"/>
      <c r="G302" s="33"/>
      <c r="H302" s="46"/>
      <c r="I302" s="40"/>
      <c r="J302" s="64"/>
      <c r="K302" s="43"/>
      <c r="L302" s="6"/>
      <c r="M302" s="42"/>
      <c r="N302" s="30"/>
      <c r="O302" s="6"/>
      <c r="P302" s="6"/>
    </row>
    <row r="303" spans="1:17" ht="20.100000000000001" customHeight="1">
      <c r="A303" s="30"/>
      <c r="B303" s="30"/>
      <c r="C303" s="30"/>
      <c r="D303" s="30"/>
      <c r="E303" s="44"/>
      <c r="F303" s="45"/>
      <c r="G303" s="33"/>
      <c r="H303" s="46"/>
      <c r="I303" s="40"/>
      <c r="J303" s="64"/>
      <c r="K303" s="43"/>
      <c r="L303" s="6"/>
      <c r="M303" s="42"/>
      <c r="N303" s="30"/>
      <c r="O303" s="6"/>
      <c r="P303" s="6"/>
    </row>
    <row r="304" spans="1:17" ht="20.100000000000001" customHeight="1">
      <c r="A304" s="30"/>
      <c r="B304" s="30"/>
      <c r="C304" s="30"/>
      <c r="D304" s="30"/>
      <c r="E304" s="44"/>
      <c r="F304" s="45"/>
      <c r="G304" s="33"/>
      <c r="H304" s="33"/>
      <c r="I304" s="40"/>
      <c r="J304" s="64"/>
      <c r="K304" s="43"/>
      <c r="L304" s="6"/>
      <c r="M304" s="42"/>
      <c r="N304" s="30"/>
      <c r="O304" s="6"/>
      <c r="P304" s="6"/>
    </row>
    <row r="305" spans="1:16" ht="20.100000000000001" customHeight="1">
      <c r="A305" s="30"/>
      <c r="B305" s="30"/>
      <c r="C305" s="30"/>
      <c r="D305" s="30"/>
      <c r="E305" s="44"/>
      <c r="F305" s="45"/>
      <c r="G305" s="33"/>
      <c r="H305" s="46"/>
      <c r="I305" s="40"/>
      <c r="J305" s="64"/>
      <c r="K305" s="43"/>
      <c r="L305" s="6"/>
      <c r="M305" s="42"/>
      <c r="N305" s="30"/>
      <c r="O305" s="6"/>
      <c r="P305" s="6"/>
    </row>
    <row r="306" spans="1:16" ht="20.100000000000001" customHeight="1">
      <c r="A306" s="30"/>
      <c r="B306" s="30"/>
      <c r="C306" s="30"/>
      <c r="D306" s="30"/>
      <c r="E306" s="44"/>
      <c r="F306" s="45"/>
      <c r="G306" s="33"/>
      <c r="H306" s="46"/>
      <c r="I306" s="40"/>
      <c r="J306" s="64"/>
      <c r="K306" s="43"/>
      <c r="L306" s="6"/>
      <c r="M306" s="42"/>
      <c r="N306" s="30"/>
      <c r="O306" s="6"/>
      <c r="P306" s="6"/>
    </row>
    <row r="307" spans="1:16" ht="20.100000000000001" customHeight="1">
      <c r="A307" s="30"/>
      <c r="B307" s="30"/>
      <c r="C307" s="30"/>
      <c r="D307" s="30"/>
      <c r="E307" s="44"/>
      <c r="F307" s="45"/>
      <c r="G307" s="33"/>
      <c r="H307" s="46"/>
      <c r="I307" s="40"/>
      <c r="J307" s="64"/>
      <c r="K307" s="41"/>
      <c r="L307" s="6"/>
      <c r="M307" s="42"/>
      <c r="N307" s="30"/>
      <c r="O307" s="6"/>
      <c r="P307" s="6"/>
    </row>
    <row r="308" spans="1:16" ht="20.100000000000001" customHeight="1">
      <c r="A308" s="30"/>
      <c r="B308" s="30"/>
      <c r="C308" s="30"/>
      <c r="D308" s="30"/>
      <c r="E308" s="44"/>
      <c r="F308" s="45"/>
      <c r="G308" s="33"/>
      <c r="H308" s="46"/>
      <c r="I308" s="40"/>
      <c r="J308" s="64"/>
      <c r="K308" s="43"/>
      <c r="L308" s="6"/>
      <c r="M308" s="42"/>
      <c r="N308" s="30"/>
      <c r="O308" s="6"/>
      <c r="P308" s="6"/>
    </row>
    <row r="309" spans="1:16" ht="20.100000000000001" customHeight="1">
      <c r="A309" s="30"/>
      <c r="B309" s="30"/>
      <c r="C309" s="30"/>
      <c r="D309" s="30"/>
      <c r="E309" s="44"/>
      <c r="F309" s="45"/>
      <c r="G309" s="33"/>
      <c r="H309" s="46"/>
      <c r="I309" s="40"/>
      <c r="J309" s="64"/>
      <c r="K309" s="43"/>
      <c r="L309" s="6"/>
      <c r="M309" s="42"/>
      <c r="N309" s="30"/>
      <c r="O309" s="6"/>
      <c r="P309" s="6"/>
    </row>
    <row r="310" spans="1:16" ht="20.100000000000001" customHeight="1">
      <c r="A310" s="30"/>
      <c r="B310" s="30"/>
      <c r="C310" s="30"/>
      <c r="D310" s="30"/>
      <c r="E310" s="44"/>
      <c r="F310" s="45"/>
      <c r="G310" s="33"/>
      <c r="H310" s="46"/>
      <c r="I310" s="40"/>
      <c r="J310" s="64"/>
      <c r="K310" s="43"/>
      <c r="L310" s="6"/>
      <c r="M310" s="42"/>
      <c r="N310" s="30"/>
      <c r="O310" s="6"/>
      <c r="P310" s="6"/>
    </row>
    <row r="311" spans="1:16" ht="20.100000000000001" customHeight="1">
      <c r="A311" s="30"/>
      <c r="B311" s="30"/>
      <c r="C311" s="30"/>
      <c r="D311" s="30"/>
      <c r="E311" s="44"/>
      <c r="F311" s="45"/>
      <c r="G311" s="33"/>
      <c r="H311" s="46"/>
      <c r="I311" s="40"/>
      <c r="J311" s="64"/>
      <c r="K311" s="43"/>
      <c r="L311" s="6"/>
      <c r="M311" s="42"/>
      <c r="N311" s="30"/>
      <c r="O311" s="6"/>
      <c r="P311" s="6"/>
    </row>
    <row r="312" spans="1:16" ht="20.100000000000001" customHeight="1">
      <c r="A312" s="30"/>
      <c r="B312" s="30"/>
      <c r="C312" s="30"/>
      <c r="D312" s="30"/>
      <c r="E312" s="44"/>
      <c r="F312" s="45"/>
      <c r="G312" s="33"/>
      <c r="H312" s="46"/>
      <c r="I312" s="40"/>
      <c r="J312" s="64"/>
      <c r="K312" s="43"/>
      <c r="L312" s="6"/>
      <c r="M312" s="42"/>
      <c r="N312" s="30"/>
      <c r="O312" s="6"/>
      <c r="P312" s="6"/>
    </row>
    <row r="313" spans="1:16" ht="20.100000000000001" customHeight="1">
      <c r="A313" s="30"/>
      <c r="B313" s="30"/>
      <c r="C313" s="30"/>
      <c r="D313" s="30"/>
      <c r="E313" s="44"/>
      <c r="F313" s="45"/>
      <c r="G313" s="33"/>
      <c r="H313" s="46"/>
      <c r="I313" s="40"/>
      <c r="J313" s="64"/>
      <c r="K313" s="43"/>
      <c r="L313" s="6"/>
      <c r="M313" s="42"/>
      <c r="N313" s="30"/>
      <c r="O313" s="6"/>
      <c r="P313" s="6"/>
    </row>
    <row r="314" spans="1:16" ht="20.100000000000001" customHeight="1">
      <c r="A314" s="30"/>
      <c r="B314" s="30"/>
      <c r="C314" s="30"/>
      <c r="D314" s="30"/>
      <c r="E314" s="44"/>
      <c r="F314" s="45"/>
      <c r="G314" s="33"/>
      <c r="H314" s="46"/>
      <c r="I314" s="40"/>
      <c r="J314" s="64"/>
      <c r="K314" s="43"/>
      <c r="L314" s="6"/>
      <c r="M314" s="42"/>
      <c r="N314" s="30"/>
      <c r="O314" s="6"/>
      <c r="P314" s="6"/>
    </row>
    <row r="315" spans="1:16" ht="20.100000000000001" customHeight="1">
      <c r="A315" s="30"/>
      <c r="B315" s="30"/>
      <c r="C315" s="30"/>
      <c r="D315" s="30"/>
      <c r="E315" s="44"/>
      <c r="F315" s="45"/>
      <c r="G315" s="33"/>
      <c r="H315" s="46"/>
      <c r="I315" s="40"/>
      <c r="J315" s="64"/>
      <c r="K315" s="43"/>
      <c r="L315" s="6"/>
      <c r="M315" s="42"/>
      <c r="N315" s="30"/>
      <c r="O315" s="6"/>
      <c r="P315" s="6"/>
    </row>
    <row r="316" spans="1:16" ht="20.100000000000001" customHeight="1">
      <c r="A316" s="30"/>
      <c r="B316" s="30"/>
      <c r="C316" s="30"/>
      <c r="D316" s="30"/>
      <c r="E316" s="44"/>
      <c r="F316" s="45"/>
      <c r="G316" s="33"/>
      <c r="H316" s="46"/>
      <c r="I316" s="40"/>
      <c r="J316" s="64"/>
      <c r="K316" s="43"/>
      <c r="L316" s="6"/>
      <c r="M316" s="42"/>
      <c r="N316" s="30"/>
      <c r="O316" s="6"/>
      <c r="P316" s="6"/>
    </row>
    <row r="317" spans="1:16" ht="20.100000000000001" customHeight="1">
      <c r="A317" s="30"/>
      <c r="B317" s="30"/>
      <c r="C317" s="30"/>
      <c r="D317" s="30"/>
      <c r="E317" s="44"/>
      <c r="F317" s="45"/>
      <c r="G317" s="33"/>
      <c r="H317" s="46"/>
      <c r="I317" s="40"/>
      <c r="J317" s="64"/>
      <c r="K317" s="43"/>
      <c r="L317" s="6"/>
      <c r="M317" s="42"/>
      <c r="N317" s="30"/>
      <c r="O317" s="6"/>
      <c r="P317" s="6"/>
    </row>
    <row r="318" spans="1:16" ht="20.100000000000001" customHeight="1">
      <c r="A318" s="30"/>
      <c r="B318" s="30"/>
      <c r="C318" s="30"/>
      <c r="D318" s="30"/>
      <c r="E318" s="44"/>
      <c r="F318" s="45"/>
      <c r="G318" s="33"/>
      <c r="H318" s="46"/>
      <c r="I318" s="30"/>
      <c r="J318" s="64"/>
      <c r="K318" s="43"/>
      <c r="L318" s="6"/>
      <c r="M318" s="42"/>
      <c r="N318" s="30"/>
      <c r="O318" s="6"/>
      <c r="P318" s="6"/>
    </row>
    <row r="319" spans="1:16" ht="20.100000000000001" customHeight="1">
      <c r="A319" s="30"/>
      <c r="B319" s="30"/>
      <c r="C319" s="30"/>
      <c r="D319" s="30"/>
      <c r="E319" s="44"/>
      <c r="F319" s="45"/>
      <c r="G319" s="33"/>
      <c r="H319" s="46"/>
      <c r="I319" s="30"/>
      <c r="J319" s="64"/>
      <c r="K319" s="43"/>
      <c r="L319" s="6"/>
      <c r="M319" s="42"/>
      <c r="N319" s="30"/>
      <c r="O319" s="6"/>
      <c r="P319" s="6"/>
    </row>
    <row r="320" spans="1:16" ht="20.100000000000001" customHeight="1">
      <c r="A320" s="30"/>
      <c r="B320" s="30"/>
      <c r="C320" s="30"/>
      <c r="D320" s="30"/>
      <c r="E320" s="44"/>
      <c r="F320" s="45"/>
      <c r="G320" s="33"/>
      <c r="H320" s="46"/>
      <c r="I320" s="30"/>
      <c r="J320" s="64"/>
      <c r="K320" s="43"/>
      <c r="L320" s="6"/>
      <c r="M320" s="42"/>
      <c r="N320" s="30"/>
      <c r="O320" s="6"/>
      <c r="P320" s="6"/>
    </row>
    <row r="321" spans="1:16" ht="20.100000000000001" customHeight="1">
      <c r="A321" s="30"/>
      <c r="B321" s="30"/>
      <c r="C321" s="30"/>
      <c r="D321" s="30"/>
      <c r="E321" s="44"/>
      <c r="F321" s="45"/>
      <c r="G321" s="33"/>
      <c r="H321" s="46"/>
      <c r="I321" s="30"/>
      <c r="J321" s="64"/>
      <c r="K321" s="43"/>
      <c r="L321" s="6"/>
      <c r="M321" s="42"/>
      <c r="N321" s="30"/>
      <c r="O321" s="6"/>
      <c r="P321" s="6"/>
    </row>
    <row r="322" spans="1:16" ht="20.100000000000001" customHeight="1">
      <c r="A322" s="30"/>
      <c r="B322" s="30"/>
      <c r="C322" s="30"/>
      <c r="D322" s="30"/>
      <c r="E322" s="44"/>
      <c r="F322" s="45"/>
      <c r="G322" s="33"/>
      <c r="H322" s="46"/>
      <c r="I322" s="30"/>
      <c r="J322" s="64"/>
      <c r="K322" s="43"/>
      <c r="L322" s="6"/>
      <c r="M322" s="42"/>
      <c r="N322" s="30"/>
      <c r="O322" s="6"/>
      <c r="P322" s="6"/>
    </row>
    <row r="323" spans="1:16" ht="20.100000000000001" customHeight="1">
      <c r="A323" s="30"/>
      <c r="B323" s="30"/>
      <c r="C323" s="30"/>
      <c r="D323" s="30"/>
      <c r="E323" s="44"/>
      <c r="F323" s="45"/>
      <c r="G323" s="33"/>
      <c r="H323" s="46"/>
      <c r="I323" s="30"/>
      <c r="J323" s="64"/>
      <c r="K323" s="43"/>
      <c r="L323" s="6"/>
      <c r="M323" s="42"/>
      <c r="N323" s="30"/>
      <c r="O323" s="6"/>
      <c r="P323" s="6"/>
    </row>
    <row r="324" spans="1:16" ht="20.100000000000001" customHeight="1">
      <c r="A324" s="30"/>
      <c r="B324" s="30"/>
      <c r="C324" s="30"/>
      <c r="D324" s="30"/>
      <c r="E324" s="44"/>
      <c r="F324" s="45"/>
      <c r="G324" s="33"/>
      <c r="H324" s="46"/>
      <c r="I324" s="30"/>
      <c r="J324" s="64"/>
      <c r="K324" s="43"/>
      <c r="L324" s="6"/>
      <c r="M324" s="42"/>
      <c r="N324" s="30"/>
      <c r="O324" s="6"/>
      <c r="P324" s="6"/>
    </row>
    <row r="325" spans="1:16" ht="20.100000000000001" customHeight="1">
      <c r="A325" s="30"/>
      <c r="B325" s="30"/>
      <c r="C325" s="30"/>
      <c r="D325" s="30"/>
      <c r="E325" s="44"/>
      <c r="F325" s="45"/>
      <c r="G325" s="33"/>
      <c r="H325" s="46"/>
      <c r="I325" s="30"/>
      <c r="J325" s="64"/>
      <c r="K325" s="41"/>
      <c r="L325" s="6"/>
      <c r="M325" s="42"/>
      <c r="N325" s="30"/>
      <c r="O325" s="6"/>
      <c r="P325" s="6"/>
    </row>
    <row r="326" spans="1:16" ht="20.100000000000001" customHeight="1">
      <c r="A326" s="30"/>
      <c r="B326" s="30"/>
      <c r="C326" s="30"/>
      <c r="D326" s="30"/>
      <c r="E326" s="44"/>
      <c r="F326" s="45"/>
      <c r="G326" s="33"/>
      <c r="H326" s="46"/>
      <c r="I326" s="30"/>
      <c r="J326" s="64"/>
      <c r="K326" s="43"/>
      <c r="L326" s="6"/>
      <c r="M326" s="42"/>
      <c r="N326" s="30"/>
      <c r="O326" s="6"/>
      <c r="P326" s="6"/>
    </row>
    <row r="327" spans="1:16" ht="20.100000000000001" customHeight="1">
      <c r="A327" s="30"/>
      <c r="B327" s="30"/>
      <c r="C327" s="30"/>
      <c r="D327" s="30"/>
      <c r="E327" s="44"/>
      <c r="F327" s="45"/>
      <c r="G327" s="33"/>
      <c r="H327" s="46"/>
      <c r="I327" s="30"/>
      <c r="J327" s="64"/>
      <c r="K327" s="43"/>
      <c r="L327" s="6"/>
      <c r="M327" s="42"/>
      <c r="N327" s="30"/>
      <c r="O327" s="6"/>
      <c r="P327" s="6"/>
    </row>
    <row r="328" spans="1:16" ht="20.100000000000001" customHeight="1">
      <c r="A328" s="30"/>
      <c r="B328" s="30"/>
      <c r="C328" s="30"/>
      <c r="D328" s="30"/>
      <c r="E328" s="44"/>
      <c r="F328" s="45"/>
      <c r="G328" s="33"/>
      <c r="H328" s="46"/>
      <c r="I328" s="30"/>
      <c r="J328" s="64"/>
      <c r="K328" s="43"/>
      <c r="L328" s="6"/>
      <c r="M328" s="42"/>
      <c r="N328" s="30"/>
      <c r="O328" s="6"/>
      <c r="P328" s="6"/>
    </row>
    <row r="329" spans="1:16" ht="20.100000000000001" customHeight="1">
      <c r="A329" s="30"/>
      <c r="B329" s="30"/>
      <c r="C329" s="30"/>
      <c r="D329" s="30"/>
      <c r="E329" s="44"/>
      <c r="F329" s="45"/>
      <c r="G329" s="33"/>
      <c r="H329" s="46"/>
      <c r="I329" s="30"/>
      <c r="J329" s="64"/>
      <c r="K329" s="43"/>
      <c r="L329" s="6"/>
      <c r="M329" s="42"/>
      <c r="N329" s="30"/>
      <c r="O329" s="6"/>
      <c r="P329" s="6"/>
    </row>
    <row r="330" spans="1:16" ht="20.100000000000001" customHeight="1">
      <c r="A330" s="30"/>
      <c r="B330" s="30"/>
      <c r="C330" s="30"/>
      <c r="D330" s="30"/>
      <c r="E330" s="44"/>
      <c r="F330" s="45"/>
      <c r="G330" s="33"/>
      <c r="H330" s="46"/>
      <c r="I330" s="30"/>
      <c r="J330" s="64"/>
      <c r="K330" s="43"/>
      <c r="L330" s="6"/>
      <c r="M330" s="42"/>
      <c r="N330" s="30"/>
      <c r="O330" s="6"/>
      <c r="P330" s="6"/>
    </row>
    <row r="331" spans="1:16" ht="20.100000000000001" customHeight="1">
      <c r="A331" s="30"/>
      <c r="B331" s="30"/>
      <c r="C331" s="30"/>
      <c r="D331" s="30"/>
      <c r="E331" s="44"/>
      <c r="F331" s="45"/>
      <c r="G331" s="33"/>
      <c r="H331" s="46"/>
      <c r="I331" s="30"/>
      <c r="J331" s="64"/>
      <c r="K331" s="43"/>
      <c r="L331" s="6"/>
      <c r="M331" s="42"/>
      <c r="N331" s="30"/>
      <c r="O331" s="6"/>
      <c r="P331" s="6"/>
    </row>
    <row r="332" spans="1:16" ht="20.100000000000001" customHeight="1">
      <c r="A332" s="30"/>
      <c r="B332" s="30"/>
      <c r="C332" s="30"/>
      <c r="D332" s="30"/>
      <c r="E332" s="44"/>
      <c r="F332" s="45"/>
      <c r="G332" s="33"/>
      <c r="H332" s="46"/>
      <c r="I332" s="30"/>
      <c r="J332" s="64"/>
      <c r="K332" s="43"/>
      <c r="L332" s="6"/>
      <c r="M332" s="42"/>
      <c r="N332" s="30"/>
      <c r="O332" s="6"/>
      <c r="P332" s="6"/>
    </row>
    <row r="333" spans="1:16" ht="20.100000000000001" customHeight="1">
      <c r="A333" s="30"/>
      <c r="B333" s="30"/>
      <c r="C333" s="30"/>
      <c r="D333" s="30"/>
      <c r="E333" s="39"/>
      <c r="F333" s="32"/>
      <c r="G333" s="33"/>
      <c r="H333" s="33"/>
      <c r="I333" s="30"/>
      <c r="J333" s="64"/>
      <c r="K333" s="41"/>
      <c r="L333" s="6"/>
      <c r="M333" s="42"/>
      <c r="N333" s="30"/>
      <c r="O333" s="6"/>
      <c r="P333" s="6"/>
    </row>
    <row r="334" spans="1:16" ht="20.100000000000001" customHeight="1">
      <c r="A334" s="30"/>
      <c r="B334" s="30"/>
      <c r="C334" s="30"/>
      <c r="D334" s="30"/>
      <c r="E334" s="44"/>
      <c r="F334" s="45"/>
      <c r="G334" s="33"/>
      <c r="H334" s="46"/>
      <c r="I334" s="30"/>
      <c r="J334" s="64"/>
      <c r="K334" s="43"/>
      <c r="L334" s="6"/>
      <c r="M334" s="42"/>
      <c r="N334" s="30"/>
      <c r="O334" s="6"/>
      <c r="P334" s="6"/>
    </row>
    <row r="335" spans="1:16" ht="20.100000000000001" customHeight="1">
      <c r="A335" s="30"/>
      <c r="B335" s="30"/>
      <c r="C335" s="30"/>
      <c r="D335" s="30"/>
      <c r="E335" s="44"/>
      <c r="F335" s="45"/>
      <c r="G335" s="33"/>
      <c r="H335" s="46"/>
      <c r="I335" s="30"/>
      <c r="J335" s="64"/>
      <c r="K335" s="43"/>
      <c r="L335" s="6"/>
      <c r="M335" s="42"/>
      <c r="N335" s="30"/>
      <c r="O335" s="6"/>
      <c r="P335" s="6"/>
    </row>
    <row r="336" spans="1:16" ht="20.100000000000001" customHeight="1">
      <c r="A336" s="30"/>
      <c r="B336" s="30"/>
      <c r="C336" s="30"/>
      <c r="D336" s="30"/>
      <c r="E336" s="44"/>
      <c r="F336" s="45"/>
      <c r="G336" s="33"/>
      <c r="H336" s="46"/>
      <c r="I336" s="30"/>
      <c r="J336" s="64"/>
      <c r="K336" s="43"/>
      <c r="L336" s="6"/>
      <c r="M336" s="42"/>
      <c r="N336" s="30"/>
      <c r="O336" s="6"/>
      <c r="P336" s="6"/>
    </row>
    <row r="337" spans="1:19" ht="20.100000000000001" customHeight="1">
      <c r="A337" s="30"/>
      <c r="B337" s="30"/>
      <c r="C337" s="30"/>
      <c r="D337" s="30"/>
      <c r="E337" s="44"/>
      <c r="F337" s="45"/>
      <c r="G337" s="33"/>
      <c r="H337" s="46"/>
      <c r="I337" s="30"/>
      <c r="J337" s="64"/>
      <c r="K337" s="43"/>
      <c r="L337" s="6"/>
      <c r="M337" s="42"/>
      <c r="N337" s="30"/>
      <c r="O337" s="6"/>
      <c r="P337" s="6"/>
    </row>
    <row r="338" spans="1:19" ht="20.100000000000001" customHeight="1">
      <c r="A338" s="30"/>
      <c r="B338" s="30"/>
      <c r="C338" s="30"/>
      <c r="D338" s="30"/>
      <c r="E338" s="44"/>
      <c r="F338" s="45"/>
      <c r="G338" s="33"/>
      <c r="H338" s="46"/>
      <c r="I338" s="30"/>
      <c r="J338" s="64"/>
      <c r="K338" s="43"/>
      <c r="L338" s="6"/>
      <c r="M338" s="42"/>
      <c r="N338" s="30"/>
      <c r="O338" s="6"/>
      <c r="P338" s="6"/>
    </row>
    <row r="339" spans="1:19" ht="20.100000000000001" customHeight="1">
      <c r="A339" s="30"/>
      <c r="B339" s="30"/>
      <c r="C339" s="30"/>
      <c r="D339" s="30"/>
      <c r="E339" s="44"/>
      <c r="F339" s="45"/>
      <c r="G339" s="33"/>
      <c r="H339" s="46"/>
      <c r="I339" s="30"/>
      <c r="J339" s="64"/>
      <c r="K339" s="43"/>
      <c r="L339" s="6"/>
      <c r="M339" s="42"/>
      <c r="N339" s="30"/>
      <c r="O339" s="6"/>
      <c r="P339" s="6"/>
    </row>
    <row r="340" spans="1:19" ht="20.100000000000001" customHeight="1">
      <c r="A340" s="30"/>
      <c r="B340" s="30"/>
      <c r="C340" s="30"/>
      <c r="D340" s="30"/>
      <c r="E340" s="44"/>
      <c r="F340" s="45"/>
      <c r="G340" s="33"/>
      <c r="H340" s="46"/>
      <c r="I340" s="30"/>
      <c r="J340" s="64"/>
      <c r="K340" s="43"/>
      <c r="L340" s="6"/>
      <c r="M340" s="42"/>
      <c r="N340" s="30"/>
      <c r="O340" s="6"/>
      <c r="P340" s="6"/>
    </row>
    <row r="341" spans="1:19" ht="20.100000000000001" customHeight="1">
      <c r="A341" s="30"/>
      <c r="B341" s="30"/>
      <c r="C341" s="30"/>
      <c r="D341" s="30"/>
      <c r="E341" s="44"/>
      <c r="F341" s="45"/>
      <c r="G341" s="33"/>
      <c r="H341" s="46"/>
      <c r="I341" s="30"/>
      <c r="J341" s="64"/>
      <c r="K341" s="43"/>
      <c r="L341" s="6"/>
      <c r="M341" s="42"/>
      <c r="N341" s="30"/>
      <c r="O341" s="6"/>
      <c r="P341" s="6"/>
    </row>
    <row r="342" spans="1:19" ht="20.100000000000001" customHeight="1">
      <c r="A342" s="30"/>
      <c r="B342" s="30"/>
      <c r="C342" s="30"/>
      <c r="D342" s="30"/>
      <c r="E342" s="44"/>
      <c r="F342" s="45"/>
      <c r="G342" s="33"/>
      <c r="H342" s="46"/>
      <c r="I342" s="30"/>
      <c r="J342" s="64"/>
      <c r="K342" s="43"/>
      <c r="L342" s="6"/>
      <c r="M342" s="42"/>
      <c r="N342" s="30"/>
      <c r="O342" s="6"/>
      <c r="P342" s="6"/>
    </row>
    <row r="343" spans="1:19" ht="20.100000000000001" customHeight="1">
      <c r="A343" s="30"/>
      <c r="B343" s="30"/>
      <c r="C343" s="30"/>
      <c r="D343" s="30"/>
      <c r="E343" s="44"/>
      <c r="F343" s="45"/>
      <c r="G343" s="33"/>
      <c r="H343" s="46"/>
      <c r="I343" s="30"/>
      <c r="J343" s="64"/>
      <c r="K343" s="43"/>
      <c r="L343" s="6"/>
      <c r="M343" s="42"/>
      <c r="N343" s="30"/>
      <c r="O343" s="6"/>
      <c r="P343" s="6"/>
    </row>
    <row r="344" spans="1:19" ht="20.100000000000001" customHeight="1">
      <c r="A344" s="30"/>
      <c r="B344" s="30"/>
      <c r="C344" s="30"/>
      <c r="D344" s="30"/>
      <c r="E344" s="44"/>
      <c r="F344" s="45"/>
      <c r="G344" s="33"/>
      <c r="H344" s="46"/>
      <c r="I344" s="30"/>
      <c r="J344" s="64"/>
      <c r="K344" s="43"/>
      <c r="L344" s="6"/>
      <c r="M344" s="42"/>
      <c r="N344" s="30"/>
      <c r="O344" s="6"/>
      <c r="P344" s="6"/>
    </row>
    <row r="345" spans="1:19" ht="20.100000000000001" customHeight="1">
      <c r="A345" s="30"/>
      <c r="B345" s="30"/>
      <c r="C345" s="30"/>
      <c r="D345" s="30"/>
      <c r="E345" s="44"/>
      <c r="F345" s="45"/>
      <c r="G345" s="33"/>
      <c r="H345" s="46"/>
      <c r="I345" s="30"/>
      <c r="J345" s="64"/>
      <c r="K345" s="43"/>
      <c r="L345" s="6"/>
      <c r="M345" s="42"/>
      <c r="N345" s="30"/>
      <c r="O345" s="6"/>
      <c r="P345" s="6"/>
    </row>
    <row r="346" spans="1:19" ht="20.100000000000001" customHeight="1">
      <c r="A346" s="30"/>
      <c r="B346" s="30"/>
      <c r="C346" s="30"/>
      <c r="D346" s="30"/>
      <c r="E346" s="44"/>
      <c r="F346" s="45"/>
      <c r="G346" s="33"/>
      <c r="H346" s="46"/>
      <c r="I346" s="30"/>
      <c r="J346" s="64"/>
      <c r="K346" s="43"/>
      <c r="L346" s="6"/>
      <c r="M346" s="42"/>
      <c r="N346" s="30"/>
      <c r="O346" s="6"/>
      <c r="P346" s="6"/>
    </row>
    <row r="347" spans="1:19" ht="20.100000000000001" customHeight="1">
      <c r="A347" s="30"/>
      <c r="B347" s="30"/>
      <c r="C347" s="30"/>
      <c r="D347" s="30"/>
      <c r="E347" s="44"/>
      <c r="F347" s="45"/>
      <c r="G347" s="33"/>
      <c r="H347" s="46"/>
      <c r="I347" s="30"/>
      <c r="J347" s="64"/>
      <c r="K347" s="43"/>
      <c r="L347" s="6"/>
      <c r="M347" s="42"/>
      <c r="N347" s="30"/>
      <c r="O347" s="6"/>
      <c r="P347" s="6"/>
    </row>
    <row r="348" spans="1:19" ht="20.100000000000001" customHeight="1">
      <c r="A348" s="30"/>
      <c r="B348" s="30"/>
      <c r="C348" s="30"/>
      <c r="D348" s="30"/>
      <c r="E348" s="44"/>
      <c r="F348" s="45"/>
      <c r="G348" s="33"/>
      <c r="H348" s="46"/>
      <c r="I348" s="30"/>
      <c r="J348" s="64"/>
      <c r="K348" s="43"/>
      <c r="L348" s="6"/>
      <c r="M348" s="42"/>
      <c r="N348" s="30"/>
      <c r="O348" s="6"/>
      <c r="P348" s="6"/>
      <c r="R348" s="6"/>
      <c r="S348" s="6"/>
    </row>
    <row r="349" spans="1:19" ht="20.100000000000001" customHeight="1">
      <c r="A349" s="30"/>
      <c r="B349" s="30"/>
      <c r="C349" s="30"/>
      <c r="D349" s="30"/>
      <c r="E349" s="44"/>
      <c r="F349" s="45"/>
      <c r="G349" s="33"/>
      <c r="H349" s="46"/>
      <c r="I349" s="30"/>
      <c r="J349" s="64"/>
      <c r="K349" s="41"/>
      <c r="L349" s="6"/>
      <c r="M349" s="42"/>
      <c r="N349" s="30"/>
      <c r="O349" s="6"/>
      <c r="P349" s="6"/>
      <c r="R349" s="6"/>
      <c r="S349" s="6"/>
    </row>
    <row r="350" spans="1:19" ht="20.100000000000001" customHeight="1">
      <c r="A350" s="30"/>
      <c r="B350" s="30"/>
      <c r="C350" s="30"/>
      <c r="D350" s="30"/>
      <c r="E350" s="44"/>
      <c r="F350" s="45"/>
      <c r="G350" s="33"/>
      <c r="H350" s="46"/>
      <c r="I350" s="30"/>
      <c r="J350" s="64"/>
      <c r="K350" s="43"/>
      <c r="L350" s="6"/>
      <c r="M350" s="42"/>
      <c r="N350" s="30"/>
      <c r="O350" s="6"/>
      <c r="P350" s="6"/>
      <c r="R350" s="6"/>
      <c r="S350" s="6"/>
    </row>
    <row r="351" spans="1:19" ht="20.100000000000001" customHeight="1">
      <c r="A351" s="30"/>
      <c r="B351" s="30"/>
      <c r="C351" s="30"/>
      <c r="D351" s="30"/>
      <c r="E351" s="44"/>
      <c r="F351" s="45"/>
      <c r="G351" s="33"/>
      <c r="H351" s="46"/>
      <c r="I351" s="30"/>
      <c r="J351" s="64"/>
      <c r="K351" s="43"/>
      <c r="L351" s="6"/>
      <c r="M351" s="42"/>
      <c r="N351" s="30"/>
      <c r="O351" s="6"/>
      <c r="P351" s="6"/>
      <c r="R351" s="6"/>
      <c r="S351" s="6"/>
    </row>
    <row r="352" spans="1:19" ht="20.100000000000001" customHeight="1">
      <c r="A352" s="30"/>
      <c r="B352" s="30"/>
      <c r="C352" s="30"/>
      <c r="D352" s="30"/>
      <c r="E352" s="44"/>
      <c r="F352" s="45"/>
      <c r="G352" s="33"/>
      <c r="H352" s="46"/>
      <c r="I352" s="30"/>
      <c r="J352" s="64"/>
      <c r="K352" s="43"/>
      <c r="L352" s="6"/>
      <c r="M352" s="42"/>
      <c r="N352" s="30"/>
      <c r="O352" s="6"/>
      <c r="P352" s="6"/>
      <c r="R352" s="6"/>
      <c r="S352" s="6"/>
    </row>
    <row r="353" spans="1:19" ht="20.100000000000001" customHeight="1">
      <c r="A353" s="30"/>
      <c r="B353" s="30"/>
      <c r="C353" s="30"/>
      <c r="D353" s="30"/>
      <c r="E353" s="44"/>
      <c r="F353" s="45"/>
      <c r="G353" s="33"/>
      <c r="H353" s="46"/>
      <c r="I353" s="30"/>
      <c r="J353" s="64"/>
      <c r="K353" s="43"/>
      <c r="L353" s="6"/>
      <c r="M353" s="42"/>
      <c r="N353" s="30"/>
      <c r="O353" s="6"/>
      <c r="P353" s="6"/>
      <c r="R353" s="6"/>
      <c r="S353" s="6"/>
    </row>
    <row r="354" spans="1:19" ht="20.100000000000001" customHeight="1">
      <c r="A354" s="30"/>
      <c r="B354" s="30"/>
      <c r="C354" s="30"/>
      <c r="D354" s="30"/>
      <c r="E354" s="44"/>
      <c r="F354" s="45"/>
      <c r="G354" s="33"/>
      <c r="H354" s="46"/>
      <c r="I354" s="30"/>
      <c r="J354" s="64"/>
      <c r="K354" s="43"/>
      <c r="L354" s="6"/>
      <c r="M354" s="42"/>
      <c r="N354" s="30"/>
      <c r="O354" s="6"/>
      <c r="P354" s="6"/>
    </row>
    <row r="355" spans="1:19" ht="20.100000000000001" customHeight="1">
      <c r="A355" s="30"/>
      <c r="B355" s="30"/>
      <c r="C355" s="30"/>
      <c r="D355" s="30"/>
      <c r="E355" s="44"/>
      <c r="F355" s="45"/>
      <c r="G355" s="33"/>
      <c r="H355" s="46"/>
      <c r="I355" s="30"/>
      <c r="J355" s="64"/>
      <c r="K355" s="43"/>
      <c r="L355" s="6"/>
      <c r="M355" s="42"/>
      <c r="N355" s="30"/>
      <c r="O355" s="6"/>
      <c r="P355" s="6"/>
    </row>
    <row r="356" spans="1:19" ht="20.100000000000001" customHeight="1">
      <c r="A356" s="30"/>
      <c r="B356" s="30"/>
      <c r="C356" s="30"/>
      <c r="D356" s="30"/>
      <c r="E356" s="44"/>
      <c r="F356" s="45"/>
      <c r="G356" s="33"/>
      <c r="H356" s="46"/>
      <c r="I356" s="30"/>
      <c r="J356" s="64"/>
      <c r="K356" s="43"/>
      <c r="L356" s="6"/>
      <c r="M356" s="42"/>
      <c r="N356" s="30"/>
      <c r="O356" s="6"/>
      <c r="P356" s="6"/>
    </row>
    <row r="357" spans="1:19" ht="20.100000000000001" customHeight="1">
      <c r="A357" s="30"/>
      <c r="B357" s="30"/>
      <c r="C357" s="30"/>
      <c r="D357" s="30"/>
      <c r="E357" s="44"/>
      <c r="F357" s="45"/>
      <c r="G357" s="33"/>
      <c r="H357" s="46"/>
      <c r="I357" s="30"/>
      <c r="J357" s="64"/>
      <c r="K357" s="43"/>
      <c r="L357" s="6"/>
      <c r="M357" s="42"/>
      <c r="N357" s="30"/>
      <c r="O357" s="6"/>
      <c r="P357" s="6"/>
    </row>
    <row r="358" spans="1:19" ht="20.100000000000001" customHeight="1">
      <c r="A358" s="30"/>
      <c r="B358" s="30"/>
      <c r="C358" s="30"/>
      <c r="D358" s="30"/>
      <c r="E358" s="44"/>
      <c r="F358" s="45"/>
      <c r="G358" s="33"/>
      <c r="H358" s="46"/>
      <c r="I358" s="30"/>
      <c r="J358" s="64"/>
      <c r="K358" s="43"/>
      <c r="L358" s="6"/>
      <c r="M358" s="42"/>
      <c r="N358" s="30"/>
      <c r="O358" s="6"/>
      <c r="P358" s="6"/>
    </row>
    <row r="359" spans="1:19" ht="20.100000000000001" customHeight="1">
      <c r="A359" s="30"/>
      <c r="B359" s="30"/>
      <c r="C359" s="30"/>
      <c r="D359" s="30"/>
      <c r="E359" s="44"/>
      <c r="F359" s="45"/>
      <c r="G359" s="33"/>
      <c r="H359" s="46"/>
      <c r="I359" s="30"/>
      <c r="J359" s="64"/>
      <c r="K359" s="43"/>
      <c r="L359" s="6"/>
      <c r="M359" s="42"/>
      <c r="N359" s="30"/>
      <c r="O359" s="6"/>
      <c r="P359" s="6"/>
    </row>
    <row r="360" spans="1:19" ht="20.100000000000001" customHeight="1">
      <c r="A360" s="30"/>
      <c r="B360" s="30"/>
      <c r="C360" s="30"/>
      <c r="D360" s="30"/>
      <c r="E360" s="44"/>
      <c r="F360" s="45"/>
      <c r="G360" s="33"/>
      <c r="H360" s="46"/>
      <c r="I360" s="30"/>
      <c r="J360" s="64"/>
      <c r="K360" s="43"/>
      <c r="L360" s="6"/>
      <c r="M360" s="42"/>
      <c r="N360" s="30"/>
      <c r="O360" s="6"/>
      <c r="P360" s="6"/>
    </row>
    <row r="361" spans="1:19" ht="20.100000000000001" customHeight="1">
      <c r="A361" s="30"/>
      <c r="B361" s="30"/>
      <c r="C361" s="30"/>
      <c r="D361" s="30"/>
      <c r="E361" s="44"/>
      <c r="F361" s="45"/>
      <c r="G361" s="33"/>
      <c r="H361" s="46"/>
      <c r="I361" s="30"/>
      <c r="J361" s="64"/>
      <c r="K361" s="43"/>
      <c r="L361" s="6"/>
      <c r="M361" s="42"/>
      <c r="N361" s="30"/>
      <c r="O361" s="6"/>
      <c r="P361" s="6"/>
    </row>
    <row r="362" spans="1:19" ht="20.100000000000001" customHeight="1">
      <c r="A362" s="30"/>
      <c r="B362" s="30"/>
      <c r="C362" s="30"/>
      <c r="D362" s="30"/>
      <c r="E362" s="44"/>
      <c r="F362" s="45"/>
      <c r="G362" s="33"/>
      <c r="H362" s="46"/>
      <c r="I362" s="30"/>
      <c r="J362" s="64"/>
      <c r="K362" s="43"/>
      <c r="L362" s="6"/>
      <c r="M362" s="42"/>
      <c r="N362" s="30"/>
      <c r="O362" s="6"/>
      <c r="P362" s="6"/>
    </row>
    <row r="363" spans="1:19" ht="20.100000000000001" customHeight="1">
      <c r="A363" s="30"/>
      <c r="B363" s="30"/>
      <c r="C363" s="30"/>
      <c r="D363" s="40"/>
      <c r="E363" s="44"/>
      <c r="F363" s="45"/>
      <c r="G363" s="33"/>
      <c r="H363" s="46"/>
      <c r="I363" s="30"/>
      <c r="J363" s="64"/>
      <c r="K363" s="43"/>
      <c r="L363" s="6"/>
      <c r="M363" s="42"/>
      <c r="N363" s="30"/>
      <c r="O363" s="6"/>
      <c r="P363" s="6"/>
    </row>
    <row r="364" spans="1:19" ht="20.100000000000001" customHeight="1">
      <c r="A364" s="30"/>
      <c r="B364" s="30"/>
      <c r="C364" s="30"/>
      <c r="D364" s="40"/>
      <c r="E364" s="44"/>
      <c r="F364" s="45"/>
      <c r="G364" s="33"/>
      <c r="H364" s="46"/>
      <c r="I364" s="30"/>
      <c r="J364" s="64"/>
      <c r="K364" s="43"/>
      <c r="L364" s="6"/>
      <c r="M364" s="42"/>
      <c r="N364" s="30"/>
      <c r="O364" s="6"/>
      <c r="P364" s="6"/>
    </row>
    <row r="365" spans="1:19" ht="20.100000000000001" customHeight="1">
      <c r="A365" s="30"/>
      <c r="B365" s="30"/>
      <c r="C365" s="30"/>
      <c r="D365" s="40"/>
      <c r="E365" s="44"/>
      <c r="F365" s="45"/>
      <c r="G365" s="33"/>
      <c r="H365" s="46"/>
      <c r="I365" s="30"/>
      <c r="J365" s="64"/>
      <c r="K365" s="43"/>
      <c r="L365" s="6"/>
      <c r="M365" s="42"/>
      <c r="N365" s="30"/>
      <c r="O365" s="6"/>
      <c r="P365" s="6"/>
    </row>
    <row r="366" spans="1:19" ht="20.100000000000001" customHeight="1">
      <c r="A366" s="30"/>
      <c r="B366" s="30"/>
      <c r="C366" s="30"/>
      <c r="D366" s="40"/>
      <c r="E366" s="44"/>
      <c r="F366" s="45"/>
      <c r="G366" s="33"/>
      <c r="H366" s="46"/>
      <c r="I366" s="30"/>
      <c r="J366" s="64"/>
      <c r="K366" s="43"/>
      <c r="L366" s="6"/>
      <c r="M366" s="42"/>
      <c r="N366" s="30"/>
      <c r="O366" s="6"/>
      <c r="P366" s="6"/>
    </row>
    <row r="367" spans="1:19" ht="20.100000000000001" customHeight="1">
      <c r="A367" s="30"/>
      <c r="B367" s="30"/>
      <c r="C367" s="30"/>
      <c r="D367" s="40"/>
      <c r="E367" s="44"/>
      <c r="F367" s="45"/>
      <c r="G367" s="33"/>
      <c r="H367" s="46"/>
      <c r="I367" s="30"/>
      <c r="J367" s="64"/>
      <c r="K367" s="43"/>
      <c r="L367" s="6"/>
      <c r="M367" s="42"/>
      <c r="N367" s="30"/>
      <c r="O367" s="6"/>
      <c r="P367" s="6"/>
    </row>
    <row r="368" spans="1:19" ht="20.100000000000001" customHeight="1">
      <c r="A368" s="30"/>
      <c r="B368" s="30"/>
      <c r="C368" s="30"/>
      <c r="D368" s="40"/>
      <c r="E368" s="44"/>
      <c r="F368" s="45"/>
      <c r="G368" s="33"/>
      <c r="H368" s="46"/>
      <c r="I368" s="30"/>
      <c r="J368" s="64"/>
      <c r="K368" s="43"/>
      <c r="L368" s="6"/>
      <c r="M368" s="42"/>
      <c r="N368" s="30"/>
      <c r="O368" s="6"/>
      <c r="P368" s="6"/>
    </row>
    <row r="369" spans="1:18" ht="20.100000000000001" customHeight="1">
      <c r="A369" s="30"/>
      <c r="B369" s="30"/>
      <c r="C369" s="30"/>
      <c r="D369" s="40"/>
      <c r="E369" s="44"/>
      <c r="F369" s="45"/>
      <c r="G369" s="33"/>
      <c r="H369" s="46"/>
      <c r="I369" s="30"/>
      <c r="J369" s="64"/>
      <c r="K369" s="43"/>
      <c r="L369" s="6"/>
      <c r="M369" s="42"/>
      <c r="N369" s="30"/>
      <c r="O369" s="6"/>
      <c r="P369" s="6"/>
    </row>
    <row r="370" spans="1:18" ht="20.100000000000001" customHeight="1">
      <c r="A370" s="30"/>
      <c r="B370" s="30"/>
      <c r="C370" s="30"/>
      <c r="D370" s="40"/>
      <c r="E370" s="39"/>
      <c r="F370" s="32"/>
      <c r="G370" s="33"/>
      <c r="H370" s="33"/>
      <c r="I370" s="30"/>
      <c r="J370" s="64"/>
      <c r="K370" s="41"/>
      <c r="L370" s="6"/>
      <c r="M370" s="42"/>
      <c r="N370" s="30"/>
      <c r="O370" s="6"/>
      <c r="P370" s="6"/>
      <c r="Q370" s="6"/>
      <c r="R370" s="6"/>
    </row>
    <row r="371" spans="1:18" ht="20.100000000000001" customHeight="1">
      <c r="A371" s="30"/>
      <c r="B371" s="30"/>
      <c r="C371" s="30"/>
      <c r="D371" s="40"/>
      <c r="E371" s="39"/>
      <c r="F371" s="32"/>
      <c r="G371" s="33"/>
      <c r="H371" s="33"/>
      <c r="I371" s="30"/>
      <c r="J371" s="64"/>
      <c r="K371" s="41"/>
      <c r="L371" s="6"/>
      <c r="M371" s="42"/>
      <c r="N371" s="30"/>
      <c r="O371" s="6"/>
      <c r="P371" s="6"/>
      <c r="Q371" s="6"/>
      <c r="R371" s="6"/>
    </row>
    <row r="372" spans="1:18" ht="20.100000000000001" customHeight="1">
      <c r="A372" s="30"/>
      <c r="B372" s="30"/>
      <c r="C372" s="30"/>
      <c r="D372" s="40"/>
      <c r="E372" s="39"/>
      <c r="F372" s="32"/>
      <c r="G372" s="33"/>
      <c r="H372" s="33"/>
      <c r="I372" s="30"/>
      <c r="J372" s="64"/>
      <c r="K372" s="41"/>
      <c r="L372" s="6"/>
      <c r="M372" s="42"/>
      <c r="N372" s="30"/>
      <c r="O372" s="6"/>
      <c r="P372" s="6"/>
      <c r="Q372" s="6"/>
      <c r="R372" s="6"/>
    </row>
    <row r="373" spans="1:18" ht="20.100000000000001" customHeight="1">
      <c r="A373" s="30"/>
      <c r="B373" s="30"/>
      <c r="C373" s="30"/>
      <c r="D373" s="40"/>
      <c r="E373" s="39"/>
      <c r="F373" s="32"/>
      <c r="G373" s="33"/>
      <c r="H373" s="33"/>
      <c r="I373" s="30"/>
      <c r="J373" s="64"/>
      <c r="K373" s="41"/>
      <c r="L373" s="6"/>
      <c r="M373" s="42"/>
      <c r="N373" s="30"/>
      <c r="O373" s="6"/>
      <c r="P373" s="6"/>
      <c r="Q373" s="6"/>
      <c r="R373" s="6"/>
    </row>
    <row r="374" spans="1:18" ht="20.100000000000001" customHeight="1">
      <c r="A374" s="30"/>
      <c r="B374" s="30"/>
      <c r="C374" s="30"/>
      <c r="D374" s="40"/>
      <c r="E374" s="39"/>
      <c r="F374" s="32"/>
      <c r="G374" s="33"/>
      <c r="H374" s="33"/>
      <c r="I374" s="30"/>
      <c r="J374" s="64"/>
      <c r="K374" s="41"/>
      <c r="L374" s="6"/>
      <c r="M374" s="42"/>
      <c r="N374" s="30"/>
      <c r="O374" s="6"/>
      <c r="P374" s="6"/>
      <c r="Q374" s="6"/>
      <c r="R374" s="6"/>
    </row>
    <row r="375" spans="1:18" ht="20.100000000000001" customHeight="1">
      <c r="A375" s="30"/>
      <c r="B375" s="30"/>
      <c r="C375" s="30"/>
      <c r="D375" s="40"/>
      <c r="E375" s="39"/>
      <c r="F375" s="32"/>
      <c r="G375" s="33"/>
      <c r="H375" s="33"/>
      <c r="I375" s="30"/>
      <c r="J375" s="64"/>
      <c r="K375" s="41"/>
      <c r="L375" s="6"/>
      <c r="M375" s="42"/>
      <c r="N375" s="30"/>
      <c r="O375" s="6"/>
      <c r="P375" s="6"/>
      <c r="Q375" s="6"/>
      <c r="R375" s="6"/>
    </row>
    <row r="376" spans="1:18" ht="20.100000000000001" customHeight="1">
      <c r="A376" s="30"/>
      <c r="B376" s="30"/>
      <c r="C376" s="30"/>
      <c r="D376" s="40"/>
      <c r="E376" s="39"/>
      <c r="F376" s="32"/>
      <c r="G376" s="33"/>
      <c r="H376" s="33"/>
      <c r="I376" s="30"/>
      <c r="J376" s="64"/>
      <c r="K376" s="41"/>
      <c r="L376" s="6"/>
      <c r="M376" s="42"/>
      <c r="N376" s="30"/>
      <c r="O376" s="6"/>
      <c r="P376" s="6"/>
      <c r="Q376" s="6"/>
      <c r="R376" s="6"/>
    </row>
    <row r="377" spans="1:18" ht="20.100000000000001" customHeight="1">
      <c r="A377" s="30"/>
      <c r="B377" s="30"/>
      <c r="C377" s="30"/>
      <c r="D377" s="40"/>
      <c r="E377" s="39"/>
      <c r="F377" s="32"/>
      <c r="G377" s="33"/>
      <c r="H377" s="33"/>
      <c r="I377" s="30"/>
      <c r="J377" s="64"/>
      <c r="K377" s="41"/>
      <c r="L377" s="6"/>
      <c r="M377" s="42"/>
      <c r="N377" s="30"/>
      <c r="O377" s="6"/>
      <c r="P377" s="6"/>
      <c r="Q377" s="6"/>
      <c r="R377" s="6"/>
    </row>
    <row r="378" spans="1:18" ht="20.100000000000001" customHeight="1">
      <c r="A378" s="30"/>
      <c r="B378" s="30"/>
      <c r="C378" s="30"/>
      <c r="D378" s="40"/>
      <c r="E378" s="39"/>
      <c r="F378" s="32"/>
      <c r="G378" s="33"/>
      <c r="H378" s="33"/>
      <c r="I378" s="30"/>
      <c r="J378" s="64"/>
      <c r="K378" s="41"/>
      <c r="L378" s="6"/>
      <c r="M378" s="42"/>
      <c r="N378" s="30"/>
      <c r="O378" s="6"/>
      <c r="P378" s="6"/>
      <c r="Q378" s="6"/>
      <c r="R378" s="6"/>
    </row>
    <row r="379" spans="1:18" ht="20.100000000000001" customHeight="1">
      <c r="A379" s="30"/>
      <c r="B379" s="30"/>
      <c r="C379" s="30"/>
      <c r="D379" s="40"/>
      <c r="E379" s="39"/>
      <c r="F379" s="32"/>
      <c r="G379" s="33"/>
      <c r="H379" s="33"/>
      <c r="I379" s="30"/>
      <c r="J379" s="64"/>
      <c r="K379" s="41"/>
      <c r="L379" s="6"/>
      <c r="M379" s="42"/>
      <c r="N379" s="30"/>
      <c r="O379" s="6"/>
      <c r="P379" s="6"/>
      <c r="Q379" s="6"/>
      <c r="R379" s="6"/>
    </row>
    <row r="380" spans="1:18" ht="20.100000000000001" customHeight="1">
      <c r="A380" s="30"/>
      <c r="B380" s="30"/>
      <c r="C380" s="30"/>
      <c r="D380" s="40"/>
      <c r="E380" s="39"/>
      <c r="F380" s="32"/>
      <c r="G380" s="33"/>
      <c r="H380" s="33"/>
      <c r="I380" s="30"/>
      <c r="J380" s="64"/>
      <c r="K380" s="41"/>
      <c r="L380" s="6"/>
      <c r="M380" s="42"/>
      <c r="N380" s="30"/>
      <c r="O380" s="6"/>
      <c r="P380" s="6"/>
      <c r="Q380" s="6"/>
      <c r="R380" s="6"/>
    </row>
    <row r="381" spans="1:18" ht="20.100000000000001" customHeight="1">
      <c r="A381" s="30"/>
      <c r="B381" s="30"/>
      <c r="C381" s="30"/>
      <c r="D381" s="40"/>
      <c r="E381" s="39"/>
      <c r="F381" s="32"/>
      <c r="G381" s="33"/>
      <c r="H381" s="33"/>
      <c r="I381" s="30"/>
      <c r="J381" s="64"/>
      <c r="K381" s="41"/>
      <c r="L381" s="6"/>
      <c r="M381" s="42"/>
      <c r="N381" s="30"/>
      <c r="O381" s="6"/>
      <c r="P381" s="6"/>
      <c r="Q381" s="6"/>
      <c r="R381" s="6"/>
    </row>
    <row r="382" spans="1:18" ht="20.100000000000001" customHeight="1">
      <c r="A382" s="30"/>
      <c r="B382" s="30"/>
      <c r="C382" s="30"/>
      <c r="D382" s="40"/>
      <c r="E382" s="39"/>
      <c r="F382" s="32"/>
      <c r="G382" s="33"/>
      <c r="H382" s="33"/>
      <c r="I382" s="30"/>
      <c r="J382" s="64"/>
      <c r="K382" s="41"/>
      <c r="L382" s="6"/>
      <c r="M382" s="42"/>
      <c r="N382" s="30"/>
      <c r="O382" s="6"/>
      <c r="P382" s="6"/>
      <c r="Q382" s="6"/>
      <c r="R382" s="6"/>
    </row>
    <row r="383" spans="1:18" ht="20.100000000000001" customHeight="1">
      <c r="A383" s="30"/>
      <c r="B383" s="30"/>
      <c r="C383" s="30"/>
      <c r="D383" s="40"/>
      <c r="E383" s="39"/>
      <c r="F383" s="32"/>
      <c r="G383" s="33"/>
      <c r="H383" s="33"/>
      <c r="I383" s="30"/>
      <c r="J383" s="64"/>
      <c r="K383" s="41"/>
      <c r="L383" s="6"/>
      <c r="M383" s="42"/>
      <c r="N383" s="30"/>
      <c r="O383" s="6"/>
      <c r="P383" s="6"/>
      <c r="Q383" s="6"/>
      <c r="R383" s="6"/>
    </row>
    <row r="384" spans="1:18" ht="20.100000000000001" customHeight="1">
      <c r="A384" s="30"/>
      <c r="B384" s="30"/>
      <c r="C384" s="30"/>
      <c r="D384" s="40"/>
      <c r="E384" s="39"/>
      <c r="F384" s="32"/>
      <c r="G384" s="33"/>
      <c r="H384" s="33"/>
      <c r="I384" s="30"/>
      <c r="J384" s="64"/>
      <c r="K384" s="41"/>
      <c r="L384" s="6"/>
      <c r="M384" s="42"/>
      <c r="N384" s="30"/>
      <c r="O384" s="6"/>
      <c r="P384" s="6"/>
      <c r="Q384" s="6"/>
      <c r="R384" s="6"/>
    </row>
    <row r="385" spans="1:18" ht="20.100000000000001" customHeight="1">
      <c r="A385" s="30"/>
      <c r="B385" s="30"/>
      <c r="C385" s="30"/>
      <c r="D385" s="30"/>
      <c r="E385" s="39"/>
      <c r="F385" s="32"/>
      <c r="G385" s="33"/>
      <c r="H385" s="33"/>
      <c r="I385" s="30"/>
      <c r="J385" s="64"/>
      <c r="K385" s="41"/>
      <c r="L385" s="6"/>
      <c r="M385" s="42"/>
      <c r="N385" s="30"/>
      <c r="O385" s="6"/>
      <c r="P385" s="6"/>
      <c r="Q385" s="6"/>
      <c r="R385" s="6"/>
    </row>
    <row r="386" spans="1:18" ht="20.100000000000001" customHeight="1">
      <c r="A386" s="30"/>
      <c r="B386" s="30"/>
      <c r="C386" s="30"/>
      <c r="D386" s="30"/>
      <c r="E386" s="39"/>
      <c r="F386" s="32"/>
      <c r="G386" s="33"/>
      <c r="H386" s="33"/>
      <c r="I386" s="30"/>
      <c r="J386" s="64"/>
      <c r="K386" s="41"/>
      <c r="L386" s="6"/>
      <c r="M386" s="42"/>
      <c r="N386" s="30"/>
      <c r="O386" s="6"/>
      <c r="P386" s="6"/>
      <c r="Q386" s="6"/>
      <c r="R386" s="6"/>
    </row>
    <row r="387" spans="1:18" ht="20.100000000000001" customHeight="1">
      <c r="A387" s="30"/>
      <c r="B387" s="30"/>
      <c r="C387" s="30"/>
      <c r="D387" s="30"/>
      <c r="E387" s="39"/>
      <c r="F387" s="32"/>
      <c r="G387" s="33"/>
      <c r="H387" s="33"/>
      <c r="I387" s="30"/>
      <c r="J387" s="64"/>
      <c r="K387" s="41"/>
      <c r="L387" s="6"/>
      <c r="M387" s="42"/>
      <c r="N387" s="30"/>
      <c r="O387" s="6"/>
      <c r="P387" s="6"/>
      <c r="Q387" s="6"/>
      <c r="R387" s="6"/>
    </row>
    <row r="388" spans="1:18" ht="20.100000000000001" customHeight="1">
      <c r="A388" s="30"/>
      <c r="B388" s="30"/>
      <c r="C388" s="30"/>
      <c r="D388" s="30"/>
      <c r="E388" s="39"/>
      <c r="F388" s="32"/>
      <c r="G388" s="33"/>
      <c r="H388" s="33"/>
      <c r="I388" s="30"/>
      <c r="J388" s="64"/>
      <c r="K388" s="41"/>
      <c r="L388" s="6"/>
      <c r="M388" s="42"/>
      <c r="N388" s="30"/>
      <c r="O388" s="6"/>
      <c r="P388" s="6"/>
      <c r="Q388" s="6"/>
      <c r="R388" s="6"/>
    </row>
    <row r="389" spans="1:18" ht="20.100000000000001" customHeight="1">
      <c r="A389" s="30"/>
      <c r="B389" s="30"/>
      <c r="C389" s="30"/>
      <c r="D389" s="30"/>
      <c r="E389" s="39"/>
      <c r="F389" s="32"/>
      <c r="G389" s="33"/>
      <c r="H389" s="33"/>
      <c r="I389" s="30"/>
      <c r="J389" s="64"/>
      <c r="K389" s="41"/>
      <c r="L389" s="6"/>
      <c r="M389" s="42"/>
      <c r="N389" s="30"/>
      <c r="O389" s="6"/>
      <c r="P389" s="6"/>
      <c r="Q389" s="6"/>
      <c r="R389" s="6"/>
    </row>
    <row r="390" spans="1:18" ht="20.100000000000001" customHeight="1">
      <c r="A390" s="30"/>
      <c r="B390" s="30"/>
      <c r="C390" s="30"/>
      <c r="D390" s="30"/>
      <c r="E390" s="39"/>
      <c r="F390" s="32"/>
      <c r="G390" s="33"/>
      <c r="H390" s="33"/>
      <c r="I390" s="30"/>
      <c r="J390" s="64"/>
      <c r="K390" s="41"/>
      <c r="L390" s="6"/>
      <c r="M390" s="42"/>
      <c r="N390" s="30"/>
      <c r="O390" s="6"/>
      <c r="P390" s="6"/>
      <c r="Q390" s="6"/>
      <c r="R390" s="6"/>
    </row>
    <row r="391" spans="1:18" ht="20.100000000000001" customHeight="1">
      <c r="A391" s="30"/>
      <c r="B391" s="30"/>
      <c r="C391" s="30"/>
      <c r="D391" s="30"/>
      <c r="E391" s="39"/>
      <c r="F391" s="32"/>
      <c r="G391" s="33"/>
      <c r="H391" s="33"/>
      <c r="I391" s="30"/>
      <c r="J391" s="64"/>
      <c r="K391" s="41"/>
      <c r="L391" s="6"/>
      <c r="M391" s="42"/>
      <c r="N391" s="30"/>
      <c r="O391" s="6"/>
      <c r="P391" s="6"/>
      <c r="Q391" s="6"/>
      <c r="R391" s="6"/>
    </row>
    <row r="392" spans="1:18" ht="20.100000000000001" customHeight="1">
      <c r="A392" s="30"/>
      <c r="B392" s="30"/>
      <c r="C392" s="30"/>
      <c r="D392" s="30"/>
      <c r="E392" s="39"/>
      <c r="F392" s="32"/>
      <c r="G392" s="33"/>
      <c r="H392" s="33"/>
      <c r="I392" s="30"/>
      <c r="J392" s="64"/>
      <c r="K392" s="41"/>
      <c r="L392" s="6"/>
      <c r="M392" s="42"/>
      <c r="N392" s="30"/>
      <c r="O392" s="6"/>
      <c r="P392" s="6"/>
      <c r="Q392" s="6"/>
      <c r="R392" s="6"/>
    </row>
    <row r="393" spans="1:18" ht="20.100000000000001" customHeight="1">
      <c r="A393" s="30"/>
      <c r="B393" s="30"/>
      <c r="C393" s="30"/>
      <c r="D393" s="30"/>
      <c r="E393" s="39"/>
      <c r="F393" s="32"/>
      <c r="G393" s="33"/>
      <c r="H393" s="33"/>
      <c r="I393" s="30"/>
      <c r="J393" s="64"/>
      <c r="K393" s="41"/>
      <c r="L393" s="6"/>
      <c r="M393" s="42"/>
      <c r="N393" s="30"/>
      <c r="O393" s="6"/>
      <c r="P393" s="6"/>
      <c r="Q393" s="6"/>
      <c r="R393" s="6"/>
    </row>
    <row r="394" spans="1:18" ht="20.100000000000001" customHeight="1">
      <c r="A394" s="30"/>
      <c r="B394" s="30"/>
      <c r="C394" s="30"/>
      <c r="D394" s="30"/>
      <c r="E394" s="39"/>
      <c r="F394" s="32"/>
      <c r="G394" s="33"/>
      <c r="H394" s="33"/>
      <c r="I394" s="30"/>
      <c r="J394" s="64"/>
      <c r="K394" s="41"/>
      <c r="L394" s="6"/>
      <c r="M394" s="42"/>
      <c r="N394" s="30"/>
      <c r="O394" s="6"/>
      <c r="P394" s="6"/>
      <c r="Q394" s="6"/>
      <c r="R394" s="6"/>
    </row>
    <row r="395" spans="1:18" ht="20.100000000000001" customHeight="1">
      <c r="A395" s="30"/>
      <c r="B395" s="30"/>
      <c r="C395" s="30"/>
      <c r="D395" s="30"/>
      <c r="E395" s="39"/>
      <c r="F395" s="32"/>
      <c r="G395" s="33"/>
      <c r="H395" s="33"/>
      <c r="I395" s="30"/>
      <c r="J395" s="64"/>
      <c r="K395" s="41"/>
      <c r="L395" s="6"/>
      <c r="M395" s="42"/>
      <c r="N395" s="30"/>
      <c r="O395" s="6"/>
      <c r="P395" s="6"/>
      <c r="Q395" s="6"/>
      <c r="R395" s="6"/>
    </row>
    <row r="396" spans="1:18" ht="20.100000000000001" customHeight="1">
      <c r="A396" s="30"/>
      <c r="B396" s="30"/>
      <c r="C396" s="30"/>
      <c r="D396" s="30"/>
      <c r="E396" s="39"/>
      <c r="F396" s="32"/>
      <c r="G396" s="33"/>
      <c r="H396" s="33"/>
      <c r="I396" s="30"/>
      <c r="J396" s="64"/>
      <c r="K396" s="41"/>
      <c r="L396" s="6"/>
      <c r="M396" s="42"/>
      <c r="N396" s="30"/>
      <c r="O396" s="6"/>
      <c r="P396" s="6"/>
      <c r="Q396" s="6"/>
      <c r="R396" s="6"/>
    </row>
    <row r="397" spans="1:18" ht="20.100000000000001" customHeight="1">
      <c r="A397" s="30"/>
      <c r="B397" s="30"/>
      <c r="C397" s="30"/>
      <c r="D397" s="30"/>
      <c r="E397" s="39"/>
      <c r="F397" s="32"/>
      <c r="G397" s="33"/>
      <c r="H397" s="33"/>
      <c r="I397" s="30"/>
      <c r="J397" s="64"/>
      <c r="K397" s="41"/>
      <c r="L397" s="6"/>
      <c r="M397" s="42"/>
      <c r="N397" s="30"/>
      <c r="O397" s="6"/>
      <c r="P397" s="6"/>
      <c r="Q397" s="6"/>
      <c r="R397" s="6"/>
    </row>
    <row r="398" spans="1:18" ht="20.100000000000001" customHeight="1">
      <c r="A398" s="30"/>
      <c r="B398" s="30"/>
      <c r="C398" s="30"/>
      <c r="D398" s="30"/>
      <c r="E398" s="39"/>
      <c r="F398" s="32"/>
      <c r="G398" s="33"/>
      <c r="H398" s="33"/>
      <c r="I398" s="30"/>
      <c r="J398" s="64"/>
      <c r="K398" s="41"/>
      <c r="L398" s="6"/>
      <c r="M398" s="42"/>
      <c r="N398" s="30"/>
      <c r="O398" s="6"/>
      <c r="P398" s="6"/>
      <c r="Q398" s="6"/>
      <c r="R398" s="6"/>
    </row>
    <row r="399" spans="1:18" ht="20.100000000000001" customHeight="1">
      <c r="A399" s="30"/>
      <c r="B399" s="30"/>
      <c r="C399" s="30"/>
      <c r="D399" s="30"/>
      <c r="E399" s="39"/>
      <c r="F399" s="32"/>
      <c r="G399" s="33"/>
      <c r="H399" s="33"/>
      <c r="I399" s="30"/>
      <c r="J399" s="64"/>
      <c r="K399" s="41"/>
      <c r="L399" s="6"/>
      <c r="M399" s="42"/>
      <c r="N399" s="30"/>
      <c r="O399" s="6"/>
      <c r="P399" s="6"/>
      <c r="Q399" s="6"/>
      <c r="R399" s="6"/>
    </row>
    <row r="400" spans="1:18" ht="20.100000000000001" customHeight="1">
      <c r="A400" s="30"/>
      <c r="B400" s="30"/>
      <c r="C400" s="30"/>
      <c r="D400" s="30"/>
      <c r="E400" s="39"/>
      <c r="F400" s="32"/>
      <c r="G400" s="33"/>
      <c r="H400" s="33"/>
      <c r="I400" s="30"/>
      <c r="J400" s="64"/>
      <c r="K400" s="41"/>
      <c r="L400" s="6"/>
      <c r="M400" s="42"/>
      <c r="N400" s="30"/>
      <c r="O400" s="6"/>
      <c r="P400" s="6"/>
      <c r="Q400" s="6"/>
      <c r="R400" s="6"/>
    </row>
    <row r="401" spans="1:18" ht="20.100000000000001" customHeight="1">
      <c r="A401" s="30"/>
      <c r="B401" s="30"/>
      <c r="C401" s="30"/>
      <c r="D401" s="30"/>
      <c r="E401" s="39"/>
      <c r="F401" s="32"/>
      <c r="G401" s="33"/>
      <c r="H401" s="33"/>
      <c r="I401" s="30"/>
      <c r="J401" s="64"/>
      <c r="K401" s="41"/>
      <c r="L401" s="6"/>
      <c r="M401" s="42"/>
      <c r="N401" s="30"/>
      <c r="O401" s="6"/>
      <c r="P401" s="6"/>
      <c r="Q401" s="6"/>
      <c r="R401" s="6"/>
    </row>
    <row r="402" spans="1:18" ht="20.100000000000001" customHeight="1">
      <c r="A402" s="30"/>
      <c r="B402" s="30"/>
      <c r="C402" s="30"/>
      <c r="D402" s="30"/>
      <c r="E402" s="39"/>
      <c r="F402" s="32"/>
      <c r="G402" s="33"/>
      <c r="H402" s="33"/>
      <c r="I402" s="30"/>
      <c r="J402" s="64"/>
      <c r="K402" s="41"/>
      <c r="L402" s="6"/>
      <c r="M402" s="42"/>
      <c r="N402" s="30"/>
      <c r="O402" s="6"/>
      <c r="P402" s="6"/>
      <c r="Q402" s="6"/>
      <c r="R402" s="6"/>
    </row>
    <row r="403" spans="1:18" ht="20.100000000000001" customHeight="1">
      <c r="A403" s="30"/>
      <c r="B403" s="30"/>
      <c r="C403" s="30"/>
      <c r="D403" s="30"/>
      <c r="E403" s="39"/>
      <c r="F403" s="32"/>
      <c r="G403" s="33"/>
      <c r="H403" s="33"/>
      <c r="I403" s="30"/>
      <c r="J403" s="64"/>
      <c r="K403" s="41"/>
      <c r="L403" s="6"/>
      <c r="M403" s="42"/>
      <c r="N403" s="30"/>
      <c r="O403" s="6"/>
      <c r="P403" s="6"/>
      <c r="Q403" s="6"/>
      <c r="R403" s="6"/>
    </row>
    <row r="404" spans="1:18" ht="20.100000000000001" customHeight="1">
      <c r="A404" s="30"/>
      <c r="B404" s="30"/>
      <c r="C404" s="30"/>
      <c r="D404" s="30"/>
      <c r="E404" s="39"/>
      <c r="F404" s="32"/>
      <c r="G404" s="33"/>
      <c r="H404" s="33"/>
      <c r="I404" s="30"/>
      <c r="J404" s="64"/>
      <c r="K404" s="41"/>
      <c r="L404" s="6"/>
      <c r="M404" s="42"/>
      <c r="N404" s="30"/>
      <c r="O404" s="6"/>
      <c r="P404" s="6"/>
      <c r="Q404" s="6"/>
      <c r="R404" s="6"/>
    </row>
    <row r="405" spans="1:18" ht="20.100000000000001" customHeight="1">
      <c r="A405" s="30"/>
      <c r="B405" s="30"/>
      <c r="C405" s="30"/>
      <c r="D405" s="30"/>
      <c r="E405" s="39"/>
      <c r="F405" s="32"/>
      <c r="G405" s="33"/>
      <c r="H405" s="33"/>
      <c r="I405" s="30"/>
      <c r="J405" s="64"/>
      <c r="K405" s="41"/>
      <c r="L405" s="6"/>
      <c r="M405" s="42"/>
      <c r="N405" s="30"/>
      <c r="O405" s="6"/>
      <c r="P405" s="6"/>
      <c r="Q405" s="6"/>
      <c r="R405" s="6"/>
    </row>
    <row r="406" spans="1:18" ht="20.100000000000001" customHeight="1">
      <c r="A406" s="30"/>
      <c r="B406" s="6"/>
      <c r="D406" s="6"/>
      <c r="E406" s="31"/>
      <c r="F406" s="32"/>
      <c r="G406" s="33"/>
      <c r="H406" s="33"/>
      <c r="I406" s="30"/>
      <c r="J406" s="64"/>
      <c r="K406" s="41"/>
      <c r="L406" s="6"/>
      <c r="M406" s="42"/>
      <c r="N406" s="30"/>
      <c r="O406" s="6"/>
      <c r="P406" s="6"/>
      <c r="Q406" s="6"/>
      <c r="R406" s="6"/>
    </row>
    <row r="407" spans="1:18" ht="20.100000000000001" customHeight="1">
      <c r="A407" s="30"/>
      <c r="B407" s="6"/>
      <c r="D407" s="6"/>
      <c r="E407" s="31"/>
      <c r="F407" s="30"/>
      <c r="G407" s="33"/>
      <c r="H407" s="33"/>
      <c r="I407" s="30"/>
      <c r="J407" s="64"/>
      <c r="K407" s="41"/>
      <c r="L407" s="6"/>
      <c r="M407" s="42"/>
      <c r="N407" s="30"/>
      <c r="O407" s="6"/>
      <c r="P407" s="6"/>
      <c r="Q407" s="6"/>
      <c r="R407" s="6"/>
    </row>
    <row r="408" spans="1:18" ht="20.100000000000001" customHeight="1">
      <c r="A408" s="30"/>
      <c r="B408" s="30"/>
      <c r="C408" s="30"/>
      <c r="D408" s="6"/>
      <c r="E408" s="31"/>
      <c r="F408" s="30"/>
      <c r="G408" s="33"/>
      <c r="H408" s="33"/>
      <c r="I408" s="30"/>
      <c r="J408" s="64"/>
      <c r="K408" s="41"/>
      <c r="L408" s="6"/>
      <c r="M408" s="42"/>
      <c r="N408" s="30"/>
      <c r="O408" s="6"/>
      <c r="P408" s="6"/>
      <c r="Q408" s="6"/>
      <c r="R408" s="6"/>
    </row>
    <row r="409" spans="1:18" ht="20.100000000000001" customHeight="1">
      <c r="A409" s="30"/>
      <c r="B409" s="30"/>
      <c r="C409" s="30"/>
      <c r="D409" s="6"/>
      <c r="E409" s="31"/>
      <c r="F409" s="32"/>
      <c r="G409" s="33"/>
      <c r="H409" s="33"/>
      <c r="I409" s="30"/>
      <c r="J409" s="64"/>
      <c r="K409" s="41"/>
      <c r="L409" s="6"/>
      <c r="M409" s="42"/>
      <c r="N409" s="30"/>
      <c r="O409" s="6"/>
      <c r="P409" s="6"/>
      <c r="Q409" s="6"/>
      <c r="R409" s="6"/>
    </row>
    <row r="410" spans="1:18" ht="20.100000000000001" customHeight="1">
      <c r="A410" s="30"/>
      <c r="B410" s="30"/>
      <c r="C410" s="30"/>
      <c r="D410" s="6"/>
      <c r="E410" s="31"/>
      <c r="F410" s="32"/>
      <c r="G410" s="33"/>
      <c r="H410" s="33"/>
      <c r="I410" s="30"/>
      <c r="J410" s="64"/>
      <c r="K410" s="41"/>
      <c r="L410" s="6"/>
      <c r="M410" s="42"/>
      <c r="N410" s="30"/>
      <c r="O410" s="6"/>
      <c r="P410" s="6"/>
      <c r="Q410" s="6"/>
      <c r="R410" s="6"/>
    </row>
    <row r="411" spans="1:18" ht="20.100000000000001" customHeight="1">
      <c r="A411" s="30"/>
      <c r="B411" s="30"/>
      <c r="C411" s="30"/>
      <c r="D411" s="6"/>
      <c r="E411" s="31"/>
      <c r="F411" s="32"/>
      <c r="G411" s="33"/>
      <c r="H411" s="33"/>
      <c r="I411" s="30"/>
      <c r="J411" s="64"/>
      <c r="K411" s="41"/>
      <c r="L411" s="6"/>
      <c r="M411" s="42"/>
      <c r="N411" s="30"/>
      <c r="O411" s="6"/>
      <c r="P411" s="6"/>
      <c r="Q411" s="6"/>
      <c r="R411" s="6"/>
    </row>
    <row r="412" spans="1:18" ht="20.100000000000001" customHeight="1">
      <c r="A412" s="30"/>
      <c r="B412" s="30"/>
      <c r="C412" s="30"/>
      <c r="D412" s="6"/>
      <c r="E412" s="31"/>
      <c r="F412" s="32"/>
      <c r="G412" s="33"/>
      <c r="H412" s="33"/>
      <c r="I412" s="30"/>
      <c r="J412" s="64"/>
      <c r="K412" s="41"/>
      <c r="L412" s="6"/>
      <c r="M412" s="42"/>
      <c r="N412" s="30"/>
      <c r="O412" s="6"/>
      <c r="P412" s="6"/>
      <c r="Q412" s="6"/>
      <c r="R412" s="6"/>
    </row>
    <row r="413" spans="1:18" ht="20.100000000000001" customHeight="1">
      <c r="A413" s="30"/>
      <c r="B413" s="30"/>
      <c r="C413" s="30"/>
      <c r="D413" s="6"/>
      <c r="E413" s="31"/>
      <c r="F413" s="32"/>
      <c r="G413" s="33"/>
      <c r="H413" s="33"/>
      <c r="I413" s="30"/>
      <c r="J413" s="64"/>
      <c r="K413" s="41"/>
      <c r="L413" s="6"/>
      <c r="M413" s="42"/>
      <c r="N413" s="30"/>
      <c r="O413" s="6"/>
      <c r="P413" s="6"/>
      <c r="Q413" s="6"/>
      <c r="R413" s="6"/>
    </row>
    <row r="414" spans="1:18" ht="20.100000000000001" customHeight="1">
      <c r="A414" s="30"/>
      <c r="B414" s="30"/>
      <c r="C414" s="30"/>
      <c r="D414" s="6"/>
      <c r="E414" s="31"/>
      <c r="F414" s="32"/>
      <c r="G414" s="33"/>
      <c r="H414" s="33"/>
      <c r="I414" s="30"/>
      <c r="J414" s="64"/>
      <c r="K414" s="41"/>
      <c r="L414" s="6"/>
      <c r="M414" s="42"/>
      <c r="N414" s="30"/>
      <c r="O414" s="6"/>
      <c r="P414" s="6"/>
      <c r="Q414" s="6"/>
      <c r="R414" s="6"/>
    </row>
    <row r="415" spans="1:18" ht="20.100000000000001" customHeight="1">
      <c r="A415" s="30"/>
      <c r="B415" s="30"/>
      <c r="C415" s="30"/>
      <c r="D415" s="6"/>
      <c r="E415" s="31"/>
      <c r="F415" s="32"/>
      <c r="G415" s="33"/>
      <c r="H415" s="33"/>
      <c r="I415" s="30"/>
      <c r="J415" s="64"/>
      <c r="K415" s="41"/>
      <c r="L415" s="6"/>
      <c r="M415" s="42"/>
      <c r="N415" s="30"/>
      <c r="O415" s="6"/>
      <c r="P415" s="6"/>
      <c r="Q415" s="6"/>
      <c r="R415" s="6"/>
    </row>
    <row r="416" spans="1:18" ht="20.100000000000001" customHeight="1">
      <c r="A416" s="30"/>
      <c r="B416" s="30"/>
      <c r="C416" s="30"/>
      <c r="D416" s="6"/>
      <c r="E416" s="31"/>
      <c r="F416" s="32"/>
      <c r="G416" s="33"/>
      <c r="H416" s="33"/>
      <c r="I416" s="30"/>
      <c r="J416" s="64"/>
      <c r="K416" s="41"/>
      <c r="L416" s="6"/>
      <c r="M416" s="42"/>
      <c r="N416" s="30"/>
      <c r="O416" s="6"/>
      <c r="P416" s="6"/>
      <c r="Q416" s="6"/>
      <c r="R416" s="6"/>
    </row>
    <row r="417" spans="1:18" ht="20.100000000000001" customHeight="1">
      <c r="A417" s="30"/>
      <c r="B417" s="30"/>
      <c r="C417" s="30"/>
      <c r="D417" s="6"/>
      <c r="E417" s="31"/>
      <c r="F417" s="32"/>
      <c r="G417" s="33"/>
      <c r="H417" s="33"/>
      <c r="I417" s="30"/>
      <c r="J417" s="64"/>
      <c r="K417" s="41"/>
      <c r="L417" s="6"/>
      <c r="M417" s="42"/>
      <c r="N417" s="30"/>
      <c r="O417" s="6"/>
      <c r="P417" s="6"/>
      <c r="Q417" s="6"/>
      <c r="R417" s="6"/>
    </row>
    <row r="418" spans="1:18" ht="20.100000000000001" customHeight="1">
      <c r="A418" s="30"/>
      <c r="B418" s="30"/>
      <c r="C418" s="30"/>
      <c r="D418" s="6"/>
      <c r="E418" s="31"/>
      <c r="F418" s="32"/>
      <c r="G418" s="33"/>
      <c r="H418" s="33"/>
      <c r="I418" s="30"/>
      <c r="J418" s="64"/>
      <c r="K418" s="41"/>
      <c r="L418" s="6"/>
      <c r="M418" s="42"/>
      <c r="N418" s="30"/>
      <c r="O418" s="6"/>
      <c r="P418" s="6"/>
      <c r="Q418" s="6"/>
      <c r="R418" s="6"/>
    </row>
    <row r="419" spans="1:18" ht="20.100000000000001" customHeight="1">
      <c r="A419" s="30"/>
      <c r="B419" s="30"/>
      <c r="C419" s="30"/>
      <c r="D419" s="6"/>
      <c r="E419" s="31"/>
      <c r="F419" s="32"/>
      <c r="G419" s="33"/>
      <c r="H419" s="33"/>
      <c r="I419" s="30"/>
      <c r="J419" s="64"/>
      <c r="K419" s="41"/>
      <c r="L419" s="6"/>
      <c r="M419" s="42"/>
      <c r="N419" s="30"/>
      <c r="O419" s="6"/>
      <c r="P419" s="6"/>
      <c r="Q419" s="6"/>
      <c r="R419" s="6"/>
    </row>
    <row r="420" spans="1:18" ht="20.100000000000001" customHeight="1">
      <c r="A420" s="30"/>
      <c r="B420" s="30"/>
      <c r="C420" s="30"/>
      <c r="D420" s="6"/>
      <c r="E420" s="31"/>
      <c r="F420" s="32"/>
      <c r="G420" s="33"/>
      <c r="H420" s="33"/>
      <c r="I420" s="30"/>
      <c r="J420" s="64"/>
      <c r="K420" s="41"/>
      <c r="L420" s="6"/>
      <c r="M420" s="42"/>
      <c r="N420" s="30"/>
      <c r="O420" s="6"/>
      <c r="P420" s="6"/>
      <c r="Q420" s="6"/>
      <c r="R420" s="6"/>
    </row>
    <row r="421" spans="1:18" ht="20.100000000000001" customHeight="1">
      <c r="A421" s="30"/>
      <c r="B421" s="30"/>
      <c r="C421" s="30"/>
      <c r="D421" s="6"/>
      <c r="E421" s="31"/>
      <c r="F421" s="32"/>
      <c r="G421" s="33"/>
      <c r="H421" s="33"/>
      <c r="I421" s="30"/>
      <c r="J421" s="64"/>
      <c r="K421" s="41"/>
      <c r="L421" s="6"/>
      <c r="M421" s="42"/>
      <c r="N421" s="30"/>
      <c r="O421" s="6"/>
      <c r="P421" s="6"/>
      <c r="Q421" s="6"/>
      <c r="R421" s="6"/>
    </row>
    <row r="422" spans="1:18" ht="20.100000000000001" customHeight="1">
      <c r="A422" s="30"/>
      <c r="B422" s="30"/>
      <c r="C422" s="30"/>
      <c r="D422" s="6"/>
      <c r="E422" s="31"/>
      <c r="F422" s="32"/>
      <c r="G422" s="33"/>
      <c r="H422" s="33"/>
      <c r="I422" s="30"/>
      <c r="J422" s="64"/>
      <c r="K422" s="41"/>
      <c r="L422" s="6"/>
      <c r="M422" s="42"/>
      <c r="N422" s="30"/>
      <c r="O422" s="6"/>
      <c r="P422" s="6"/>
      <c r="Q422" s="6"/>
      <c r="R422" s="6"/>
    </row>
    <row r="423" spans="1:18" ht="20.100000000000001" customHeight="1">
      <c r="A423" s="30"/>
      <c r="B423" s="30"/>
      <c r="C423" s="30"/>
      <c r="D423" s="6"/>
      <c r="E423" s="31"/>
      <c r="F423" s="32"/>
      <c r="G423" s="33"/>
      <c r="H423" s="33"/>
      <c r="I423" s="30"/>
      <c r="J423" s="64"/>
      <c r="K423" s="41"/>
      <c r="L423" s="6"/>
      <c r="M423" s="42"/>
      <c r="N423" s="30"/>
      <c r="O423" s="6"/>
      <c r="P423" s="6"/>
      <c r="Q423" s="6"/>
      <c r="R423" s="6"/>
    </row>
    <row r="424" spans="1:18" ht="20.100000000000001" customHeight="1">
      <c r="A424" s="30"/>
      <c r="B424" s="30"/>
      <c r="C424" s="30"/>
      <c r="D424" s="6"/>
      <c r="E424" s="31"/>
      <c r="F424" s="32"/>
      <c r="G424" s="33"/>
      <c r="H424" s="33"/>
      <c r="I424" s="30"/>
      <c r="J424" s="64"/>
      <c r="K424" s="41"/>
      <c r="L424" s="6"/>
      <c r="M424" s="42"/>
      <c r="N424" s="30"/>
      <c r="O424" s="6"/>
      <c r="P424" s="6"/>
      <c r="Q424" s="6"/>
      <c r="R424" s="6"/>
    </row>
    <row r="425" spans="1:18" ht="20.100000000000001" customHeight="1">
      <c r="A425" s="30"/>
      <c r="B425" s="30"/>
      <c r="C425" s="30"/>
      <c r="D425" s="6"/>
      <c r="E425" s="31"/>
      <c r="F425" s="32"/>
      <c r="G425" s="33"/>
      <c r="H425" s="33"/>
      <c r="I425" s="30"/>
      <c r="J425" s="64"/>
      <c r="K425" s="41"/>
      <c r="L425" s="6"/>
      <c r="M425" s="42"/>
      <c r="N425" s="30"/>
      <c r="O425" s="6"/>
      <c r="P425" s="6"/>
      <c r="Q425" s="6"/>
      <c r="R425" s="6"/>
    </row>
    <row r="426" spans="1:18" ht="20.100000000000001" customHeight="1">
      <c r="A426" s="30"/>
      <c r="B426" s="30"/>
      <c r="C426" s="30"/>
      <c r="D426" s="6"/>
      <c r="E426" s="31"/>
      <c r="F426" s="32"/>
      <c r="G426" s="33"/>
      <c r="H426" s="33"/>
      <c r="I426" s="30"/>
      <c r="J426" s="64"/>
      <c r="K426" s="41"/>
      <c r="L426" s="6"/>
      <c r="M426" s="42"/>
      <c r="N426" s="30"/>
      <c r="O426" s="6"/>
      <c r="P426" s="6"/>
      <c r="Q426" s="6"/>
      <c r="R426" s="6"/>
    </row>
    <row r="427" spans="1:18" ht="20.100000000000001" customHeight="1">
      <c r="A427" s="30"/>
      <c r="B427" s="30"/>
      <c r="C427" s="30"/>
      <c r="D427" s="6"/>
      <c r="E427" s="31"/>
      <c r="F427" s="32"/>
      <c r="G427" s="33"/>
      <c r="H427" s="33"/>
      <c r="I427" s="30"/>
      <c r="J427" s="64"/>
      <c r="K427" s="41"/>
      <c r="L427" s="6"/>
      <c r="M427" s="42"/>
      <c r="N427" s="30"/>
      <c r="O427" s="6"/>
      <c r="P427" s="6"/>
      <c r="Q427" s="6"/>
      <c r="R427" s="6"/>
    </row>
    <row r="428" spans="1:18" ht="20.100000000000001" customHeight="1">
      <c r="A428" s="30"/>
      <c r="B428" s="30"/>
      <c r="C428" s="30"/>
      <c r="D428" s="6"/>
      <c r="E428" s="31"/>
      <c r="F428" s="32"/>
      <c r="G428" s="33"/>
      <c r="H428" s="33"/>
      <c r="I428" s="30"/>
      <c r="J428" s="64"/>
      <c r="K428" s="43"/>
      <c r="L428" s="6"/>
      <c r="M428" s="42"/>
      <c r="N428" s="30"/>
      <c r="O428" s="6"/>
      <c r="P428" s="6"/>
    </row>
    <row r="429" spans="1:18" ht="20.100000000000001" customHeight="1">
      <c r="A429" s="30"/>
      <c r="B429" s="30"/>
      <c r="C429" s="30"/>
      <c r="D429" s="6"/>
      <c r="E429" s="31"/>
      <c r="F429" s="32"/>
      <c r="G429" s="33"/>
      <c r="H429" s="33"/>
      <c r="I429" s="30"/>
      <c r="J429" s="64"/>
      <c r="K429" s="43"/>
      <c r="L429" s="6"/>
      <c r="M429" s="42"/>
      <c r="N429" s="30"/>
      <c r="O429" s="6"/>
      <c r="P429" s="6"/>
    </row>
    <row r="430" spans="1:18" ht="20.100000000000001" customHeight="1">
      <c r="A430" s="30"/>
      <c r="B430" s="30"/>
      <c r="C430" s="30"/>
      <c r="D430" s="6"/>
      <c r="E430" s="31"/>
      <c r="F430" s="32"/>
      <c r="G430" s="33"/>
      <c r="H430" s="33"/>
      <c r="I430" s="30"/>
      <c r="J430" s="64"/>
      <c r="K430" s="43"/>
      <c r="L430" s="6"/>
      <c r="M430" s="42"/>
      <c r="N430" s="30"/>
      <c r="O430" s="6"/>
      <c r="P430" s="6"/>
    </row>
    <row r="431" spans="1:18" ht="20.100000000000001" customHeight="1">
      <c r="A431" s="30"/>
      <c r="B431" s="30"/>
      <c r="C431" s="30"/>
      <c r="D431" s="6"/>
      <c r="E431" s="31"/>
      <c r="F431" s="32"/>
      <c r="G431" s="33"/>
      <c r="H431" s="33"/>
      <c r="I431" s="30"/>
      <c r="J431" s="64"/>
      <c r="K431" s="43"/>
      <c r="L431" s="6"/>
      <c r="M431" s="42"/>
      <c r="N431" s="30"/>
      <c r="O431" s="6"/>
      <c r="P431" s="6"/>
    </row>
    <row r="432" spans="1:18" ht="20.100000000000001" customHeight="1">
      <c r="A432" s="30"/>
      <c r="B432" s="30"/>
      <c r="C432" s="30"/>
      <c r="D432" s="6"/>
      <c r="E432" s="31"/>
      <c r="F432" s="32"/>
      <c r="G432" s="33"/>
      <c r="H432" s="33"/>
      <c r="I432" s="30"/>
      <c r="J432" s="64"/>
      <c r="K432" s="43"/>
      <c r="L432" s="6"/>
      <c r="M432" s="42"/>
      <c r="N432" s="30"/>
      <c r="O432" s="6"/>
      <c r="P432" s="6"/>
    </row>
    <row r="433" spans="1:16" ht="20.100000000000001" customHeight="1">
      <c r="A433" s="30"/>
      <c r="B433" s="30"/>
      <c r="C433" s="30"/>
      <c r="D433" s="6"/>
      <c r="E433" s="31"/>
      <c r="F433" s="32"/>
      <c r="G433" s="33"/>
      <c r="H433" s="33"/>
      <c r="I433" s="30"/>
      <c r="J433" s="64"/>
      <c r="K433" s="43"/>
      <c r="L433" s="6"/>
      <c r="M433" s="42"/>
      <c r="N433" s="30"/>
      <c r="O433" s="6"/>
      <c r="P433" s="6"/>
    </row>
    <row r="434" spans="1:16" ht="20.100000000000001" customHeight="1">
      <c r="A434" s="30"/>
      <c r="B434" s="30"/>
      <c r="C434" s="30"/>
      <c r="D434" s="6"/>
      <c r="E434" s="31"/>
      <c r="F434" s="32"/>
      <c r="G434" s="33"/>
      <c r="H434" s="33"/>
      <c r="I434" s="30"/>
      <c r="J434" s="64"/>
      <c r="K434" s="43"/>
      <c r="L434" s="6"/>
      <c r="M434" s="42"/>
      <c r="N434" s="30"/>
      <c r="O434" s="6"/>
      <c r="P434" s="6"/>
    </row>
    <row r="435" spans="1:16" ht="20.100000000000001" customHeight="1">
      <c r="A435" s="30"/>
      <c r="B435" s="30"/>
      <c r="C435" s="30"/>
      <c r="D435" s="6"/>
      <c r="E435" s="31"/>
      <c r="F435" s="32"/>
      <c r="G435" s="33"/>
      <c r="H435" s="33"/>
      <c r="I435" s="30"/>
      <c r="J435" s="64"/>
      <c r="K435" s="43"/>
      <c r="L435" s="6"/>
      <c r="M435" s="42"/>
      <c r="N435" s="30"/>
      <c r="O435" s="6"/>
      <c r="P435" s="6"/>
    </row>
    <row r="436" spans="1:16" ht="20.100000000000001" customHeight="1">
      <c r="A436" s="30"/>
      <c r="B436" s="30"/>
      <c r="C436" s="30"/>
      <c r="D436" s="6"/>
      <c r="E436" s="31"/>
      <c r="F436" s="32"/>
      <c r="G436" s="33"/>
      <c r="H436" s="33"/>
      <c r="I436" s="30"/>
      <c r="J436" s="64"/>
      <c r="K436" s="43"/>
      <c r="L436" s="6"/>
      <c r="M436" s="42"/>
      <c r="N436" s="30"/>
      <c r="O436" s="6"/>
      <c r="P436" s="6"/>
    </row>
    <row r="437" spans="1:16" ht="20.100000000000001" customHeight="1">
      <c r="A437" s="30"/>
      <c r="B437" s="30"/>
      <c r="C437" s="30"/>
      <c r="D437" s="6"/>
      <c r="E437" s="31"/>
      <c r="F437" s="32"/>
      <c r="G437" s="33"/>
      <c r="H437" s="33"/>
      <c r="I437" s="30"/>
      <c r="J437" s="64"/>
      <c r="K437" s="43"/>
      <c r="L437" s="6"/>
      <c r="M437" s="42"/>
      <c r="N437" s="30"/>
      <c r="O437" s="6"/>
      <c r="P437" s="6"/>
    </row>
    <row r="438" spans="1:16" ht="20.100000000000001" customHeight="1">
      <c r="A438" s="30"/>
      <c r="B438" s="30"/>
      <c r="C438" s="30"/>
      <c r="D438" s="6"/>
      <c r="E438" s="31"/>
      <c r="F438" s="32"/>
      <c r="G438" s="33"/>
      <c r="H438" s="33"/>
      <c r="I438" s="30"/>
      <c r="J438" s="64"/>
      <c r="K438" s="43"/>
      <c r="L438" s="6"/>
      <c r="M438" s="42"/>
      <c r="N438" s="30"/>
      <c r="O438" s="6"/>
      <c r="P438" s="6"/>
    </row>
    <row r="439" spans="1:16" ht="20.100000000000001" customHeight="1">
      <c r="A439" s="30"/>
      <c r="B439" s="30"/>
      <c r="C439" s="30"/>
      <c r="D439" s="6"/>
      <c r="E439" s="31"/>
      <c r="F439" s="32"/>
      <c r="G439" s="33"/>
      <c r="H439" s="33"/>
      <c r="I439" s="30"/>
      <c r="J439" s="64"/>
      <c r="K439" s="43"/>
      <c r="L439" s="6"/>
      <c r="M439" s="42"/>
      <c r="N439" s="30"/>
      <c r="O439" s="6"/>
      <c r="P439" s="6"/>
    </row>
    <row r="440" spans="1:16" ht="20.100000000000001" customHeight="1">
      <c r="A440" s="30"/>
      <c r="B440" s="30"/>
      <c r="C440" s="30"/>
      <c r="D440" s="6"/>
      <c r="E440" s="31"/>
      <c r="F440" s="32"/>
      <c r="G440" s="33"/>
      <c r="H440" s="33"/>
      <c r="I440" s="30"/>
      <c r="J440" s="64"/>
      <c r="K440" s="43"/>
      <c r="L440" s="6"/>
      <c r="M440" s="42"/>
      <c r="N440" s="30"/>
      <c r="O440" s="6"/>
      <c r="P440" s="6"/>
    </row>
    <row r="441" spans="1:16" ht="20.100000000000001" customHeight="1">
      <c r="A441" s="30"/>
      <c r="B441" s="30"/>
      <c r="C441" s="30"/>
      <c r="D441" s="6"/>
      <c r="E441" s="31"/>
      <c r="F441" s="32"/>
      <c r="G441" s="33"/>
      <c r="H441" s="33"/>
      <c r="I441" s="30"/>
      <c r="J441" s="64"/>
      <c r="K441" s="43"/>
      <c r="L441" s="6"/>
      <c r="M441" s="42"/>
      <c r="N441" s="30"/>
      <c r="O441" s="6"/>
      <c r="P441" s="6"/>
    </row>
    <row r="442" spans="1:16" ht="20.100000000000001" customHeight="1">
      <c r="A442" s="30"/>
      <c r="B442" s="30"/>
      <c r="C442" s="30"/>
      <c r="D442" s="6"/>
      <c r="E442" s="31"/>
      <c r="F442" s="32"/>
      <c r="G442" s="33"/>
      <c r="H442" s="33"/>
      <c r="I442" s="30"/>
      <c r="J442" s="64"/>
      <c r="K442" s="43"/>
      <c r="L442" s="6"/>
      <c r="M442" s="42"/>
      <c r="N442" s="30"/>
      <c r="O442" s="6"/>
      <c r="P442" s="6"/>
    </row>
    <row r="443" spans="1:16" ht="20.100000000000001" customHeight="1">
      <c r="A443" s="30"/>
      <c r="B443" s="30"/>
      <c r="C443" s="30"/>
      <c r="D443" s="6"/>
      <c r="E443" s="31"/>
      <c r="F443" s="32"/>
      <c r="G443" s="33"/>
      <c r="H443" s="33"/>
      <c r="I443" s="30"/>
      <c r="J443" s="64"/>
      <c r="K443" s="43"/>
      <c r="L443" s="6"/>
      <c r="M443" s="42"/>
      <c r="N443" s="30"/>
      <c r="O443" s="6"/>
      <c r="P443" s="6"/>
    </row>
    <row r="444" spans="1:16" ht="20.100000000000001" customHeight="1">
      <c r="A444" s="30"/>
      <c r="B444" s="30"/>
      <c r="C444" s="30"/>
      <c r="D444" s="6"/>
      <c r="E444" s="31"/>
      <c r="F444" s="32"/>
      <c r="G444" s="33"/>
      <c r="H444" s="33"/>
      <c r="I444" s="30"/>
      <c r="J444" s="64"/>
      <c r="K444" s="43"/>
      <c r="L444" s="6"/>
      <c r="M444" s="42"/>
      <c r="N444" s="30"/>
      <c r="O444" s="6"/>
      <c r="P444" s="6"/>
    </row>
    <row r="445" spans="1:16" ht="20.100000000000001" customHeight="1">
      <c r="A445" s="30"/>
      <c r="B445" s="30"/>
      <c r="C445" s="30"/>
      <c r="D445" s="6"/>
      <c r="E445" s="31"/>
      <c r="F445" s="32"/>
      <c r="G445" s="33"/>
      <c r="H445" s="33"/>
      <c r="I445" s="30"/>
      <c r="J445" s="64"/>
      <c r="K445" s="43"/>
      <c r="L445" s="6"/>
      <c r="M445" s="42"/>
      <c r="N445" s="30"/>
      <c r="O445" s="6"/>
      <c r="P445" s="6"/>
    </row>
    <row r="446" spans="1:16" ht="20.100000000000001" customHeight="1">
      <c r="A446" s="30"/>
      <c r="B446" s="30"/>
      <c r="C446" s="30"/>
      <c r="D446" s="6"/>
      <c r="E446" s="31"/>
      <c r="F446" s="32"/>
      <c r="G446" s="33"/>
      <c r="H446" s="33"/>
      <c r="I446" s="30"/>
      <c r="J446" s="64"/>
      <c r="K446" s="43"/>
      <c r="L446" s="6"/>
      <c r="M446" s="42"/>
      <c r="N446" s="30"/>
      <c r="O446" s="6"/>
      <c r="P446" s="6"/>
    </row>
    <row r="447" spans="1:16" ht="20.100000000000001" customHeight="1">
      <c r="A447" s="30"/>
      <c r="B447" s="30"/>
      <c r="C447" s="30"/>
      <c r="D447" s="6"/>
      <c r="E447" s="31"/>
      <c r="F447" s="32"/>
      <c r="G447" s="33"/>
    </row>
    <row r="448" spans="1:16" ht="20.100000000000001" customHeight="1">
      <c r="A448" s="30"/>
      <c r="B448" s="30"/>
      <c r="C448" s="30"/>
      <c r="D448" s="6"/>
      <c r="E448" s="31"/>
      <c r="F448" s="32"/>
      <c r="G448" s="33"/>
    </row>
    <row r="449" spans="1:20" ht="20.100000000000001" customHeight="1">
      <c r="A449" s="30"/>
      <c r="B449" s="30"/>
      <c r="C449" s="30"/>
      <c r="D449" s="6"/>
      <c r="E449" s="31"/>
      <c r="F449" s="32"/>
      <c r="G449" s="33"/>
    </row>
    <row r="450" spans="1:20" ht="20.100000000000001" customHeight="1">
      <c r="A450" s="30"/>
      <c r="B450" s="30"/>
      <c r="C450" s="30"/>
      <c r="D450" s="6"/>
      <c r="E450" s="31"/>
      <c r="F450" s="32"/>
      <c r="G450" s="33"/>
    </row>
    <row r="451" spans="1:20" ht="20.100000000000001" customHeight="1">
      <c r="A451" s="30"/>
      <c r="B451" s="30"/>
      <c r="C451" s="30"/>
      <c r="D451" s="6"/>
      <c r="E451" s="31"/>
      <c r="F451" s="32"/>
      <c r="G451" s="33"/>
    </row>
    <row r="452" spans="1:20" ht="20.100000000000001" customHeight="1">
      <c r="A452" s="30"/>
      <c r="B452" s="30"/>
      <c r="C452" s="30"/>
      <c r="D452" s="6"/>
      <c r="E452" s="31"/>
      <c r="F452" s="32"/>
      <c r="G452" s="33"/>
    </row>
    <row r="453" spans="1:20" ht="20.100000000000001" customHeight="1">
      <c r="A453" s="30"/>
      <c r="B453" s="30"/>
      <c r="C453" s="30"/>
      <c r="D453" s="6"/>
      <c r="E453" s="31"/>
      <c r="F453" s="32"/>
      <c r="G453" s="33"/>
    </row>
    <row r="454" spans="1:20" ht="20.100000000000001" customHeight="1">
      <c r="A454" s="30"/>
      <c r="B454" s="30"/>
      <c r="C454" s="30"/>
      <c r="D454" s="6"/>
      <c r="E454" s="31"/>
      <c r="F454" s="32"/>
      <c r="G454" s="33"/>
    </row>
    <row r="455" spans="1:20" ht="20.100000000000001" customHeight="1">
      <c r="A455" s="30"/>
      <c r="B455" s="6"/>
      <c r="D455" s="6"/>
      <c r="E455" s="31"/>
      <c r="F455" s="30"/>
      <c r="G455" s="33"/>
    </row>
    <row r="456" spans="1:20" ht="20.100000000000001" customHeight="1">
      <c r="A456" s="30"/>
    </row>
    <row r="457" spans="1:20" ht="20.100000000000001" customHeight="1">
      <c r="A457" s="30"/>
    </row>
    <row r="458" spans="1:20">
      <c r="A458" s="30"/>
    </row>
    <row r="459" spans="1:20">
      <c r="A459" s="30"/>
    </row>
    <row r="460" spans="1:20">
      <c r="A460" s="30"/>
    </row>
    <row r="461" spans="1:20">
      <c r="A461" s="30"/>
    </row>
    <row r="462" spans="1:20">
      <c r="A462" s="30"/>
    </row>
    <row r="463" spans="1:20">
      <c r="A463" s="30"/>
    </row>
    <row r="464" spans="1:20">
      <c r="T464" s="67">
        <f>SUM(T4:T155)</f>
        <v>851260800</v>
      </c>
    </row>
  </sheetData>
  <autoFilter ref="P1:P463"/>
  <mergeCells count="7">
    <mergeCell ref="N2:N3"/>
    <mergeCell ref="A1:N1"/>
    <mergeCell ref="A2:E2"/>
    <mergeCell ref="J2:K2"/>
    <mergeCell ref="L2:M2"/>
    <mergeCell ref="I2:I3"/>
    <mergeCell ref="F2:F3"/>
  </mergeCells>
  <phoneticPr fontId="5" type="noConversion"/>
  <printOptions horizontalCentered="1"/>
  <pageMargins left="0.59055118110236227" right="0.59055118110236227" top="0.98425196850393704" bottom="0.59055118110236227" header="0.51181102362204722" footer="0.51181102362204722"/>
  <pageSetup paperSize="9" scale="98" orientation="landscape" verticalDpi="300" r:id="rId1"/>
  <headerFooter alignWithMargins="0"/>
  <rowBreaks count="15" manualBreakCount="15">
    <brk id="21" max="13" man="1"/>
    <brk id="39" max="13" man="1"/>
    <brk id="57" max="13" man="1"/>
    <brk id="75" max="13" man="1"/>
    <brk id="93" max="13" man="1"/>
    <brk id="111" max="13" man="1"/>
    <brk id="129" max="13" man="1"/>
    <brk id="147" max="13" man="1"/>
    <brk id="165" max="13" man="1"/>
    <brk id="183" max="13" man="1"/>
    <brk id="201" max="13" man="1"/>
    <brk id="219" max="13" man="1"/>
    <brk id="237" max="13" man="1"/>
    <brk id="255" max="13" man="1"/>
    <brk id="369" max="13" man="1"/>
  </rowBreaks>
  <colBreaks count="1" manualBreakCount="1">
    <brk id="14" max="1048575" man="1"/>
  </colBreaks>
  <ignoredErrors>
    <ignoredError sqref="E5" twoDigitTextYear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view="pageBreakPreview" zoomScale="80" zoomScaleNormal="80" zoomScaleSheetLayoutView="80" workbookViewId="0">
      <selection activeCell="I8" sqref="I8"/>
    </sheetView>
  </sheetViews>
  <sheetFormatPr defaultRowHeight="13.5"/>
  <cols>
    <col min="1" max="6" width="10.33203125" customWidth="1"/>
    <col min="7" max="7" width="8.88671875" hidden="1" customWidth="1"/>
    <col min="8" max="10" width="10.33203125" customWidth="1"/>
    <col min="11" max="11" width="8.88671875" hidden="1" customWidth="1"/>
    <col min="12" max="12" width="10.33203125" customWidth="1"/>
    <col min="13" max="15" width="8.88671875" hidden="1" customWidth="1"/>
    <col min="16" max="16" width="10.33203125" customWidth="1"/>
    <col min="17" max="17" width="8.88671875" hidden="1" customWidth="1"/>
    <col min="18" max="18" width="10.33203125" customWidth="1"/>
    <col min="19" max="19" width="0" hidden="1" customWidth="1"/>
    <col min="20" max="20" width="9.109375" customWidth="1"/>
  </cols>
  <sheetData>
    <row r="1" spans="1:20" ht="16.5" customHeight="1">
      <c r="A1" s="167" t="s">
        <v>556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</row>
    <row r="2" spans="1:20" ht="17.25" customHeight="1">
      <c r="A2" s="168"/>
      <c r="B2" s="168"/>
      <c r="C2" s="168"/>
      <c r="D2" s="168"/>
      <c r="E2" s="169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</row>
    <row r="3" spans="1:20" ht="27.75" customHeight="1">
      <c r="A3" s="95" t="s">
        <v>171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</row>
    <row r="4" spans="1:20" ht="39.950000000000003" customHeight="1">
      <c r="A4" s="170" t="s">
        <v>172</v>
      </c>
      <c r="B4" s="171"/>
      <c r="C4" s="160" t="s">
        <v>173</v>
      </c>
      <c r="D4" s="163" t="s">
        <v>1</v>
      </c>
      <c r="E4" s="163" t="s">
        <v>174</v>
      </c>
      <c r="F4" s="163" t="s">
        <v>175</v>
      </c>
      <c r="G4" s="163" t="s">
        <v>176</v>
      </c>
      <c r="H4" s="163" t="s">
        <v>177</v>
      </c>
      <c r="I4" s="163" t="s">
        <v>178</v>
      </c>
      <c r="J4" s="164" t="s">
        <v>179</v>
      </c>
      <c r="K4" s="165" t="s">
        <v>180</v>
      </c>
      <c r="L4" s="164" t="s">
        <v>181</v>
      </c>
      <c r="M4" s="164" t="s">
        <v>182</v>
      </c>
      <c r="N4" s="164" t="s">
        <v>183</v>
      </c>
      <c r="O4" s="161" t="s">
        <v>184</v>
      </c>
      <c r="P4" s="165" t="s">
        <v>6</v>
      </c>
      <c r="Q4" s="161" t="s">
        <v>185</v>
      </c>
      <c r="R4" s="164" t="s">
        <v>186</v>
      </c>
      <c r="S4" s="164" t="s">
        <v>187</v>
      </c>
      <c r="T4" s="164" t="s">
        <v>18</v>
      </c>
    </row>
    <row r="5" spans="1:20" ht="39.950000000000003" customHeight="1">
      <c r="A5" s="172" t="s">
        <v>188</v>
      </c>
      <c r="B5" s="173"/>
      <c r="C5" s="160"/>
      <c r="D5" s="163"/>
      <c r="E5" s="163"/>
      <c r="F5" s="163"/>
      <c r="G5" s="163"/>
      <c r="H5" s="163"/>
      <c r="I5" s="163"/>
      <c r="J5" s="162"/>
      <c r="K5" s="166"/>
      <c r="L5" s="162"/>
      <c r="M5" s="162"/>
      <c r="N5" s="162"/>
      <c r="O5" s="162"/>
      <c r="P5" s="166"/>
      <c r="Q5" s="162"/>
      <c r="R5" s="162"/>
      <c r="S5" s="162"/>
      <c r="T5" s="162"/>
    </row>
    <row r="6" spans="1:20" ht="52.5" customHeight="1">
      <c r="A6" s="160" t="s">
        <v>5</v>
      </c>
      <c r="B6" s="141" t="s">
        <v>189</v>
      </c>
      <c r="C6" s="97">
        <f>SUM(D6:S6)</f>
        <v>55</v>
      </c>
      <c r="D6" s="98">
        <f>COUNTIF('편입용지조서(상류)'!$Q:$Q,CONCATENATE('편입용지집계표(상류)'!$A6,LEFT('편입용지집계표(상류)'!D$4,1)))</f>
        <v>0</v>
      </c>
      <c r="E6" s="98">
        <f>COUNTIF('편입용지조서(상류)'!$Q:$Q,CONCATENATE('편입용지집계표(상류)'!$A6,LEFT('편입용지집계표(상류)'!E$4,1)))</f>
        <v>3</v>
      </c>
      <c r="F6" s="98">
        <f>COUNTIF('편입용지조서(상류)'!$Q:$Q,CONCATENATE('편입용지집계표(상류)'!$A6,LEFT('편입용지집계표(상류)'!F$4,1)))</f>
        <v>0</v>
      </c>
      <c r="G6" s="98">
        <f>COUNTIF('편입용지조서(상류)'!$Q:$Q,CONCATENATE('편입용지집계표(상류)'!$A6,LEFT('편입용지집계표(상류)'!G$4,1)))</f>
        <v>0</v>
      </c>
      <c r="H6" s="98">
        <f>COUNTIF('편입용지조서(상류)'!$Q:$Q,CONCATENATE('편입용지집계표(상류)'!$A6,LEFT('편입용지집계표(상류)'!H$4,1)))</f>
        <v>11</v>
      </c>
      <c r="I6" s="98">
        <f>COUNTIF('편입용지조서(상류)'!$Q:$Q,CONCATENATE('편입용지집계표(상류)'!$A6,RIGHT('편입용지집계표(상류)'!I$4,1)))</f>
        <v>19</v>
      </c>
      <c r="J6" s="98">
        <f>COUNTIF('편입용지조서(상류)'!$Q:$Q,CONCATENATE('편입용지집계표(상류)'!$A6,LEFT('편입용지집계표(상류)'!J$4,1)))</f>
        <v>16</v>
      </c>
      <c r="K6" s="98">
        <f>COUNTIF('편입용지조서(상류)'!$Q:$Q,CONCATENATE('편입용지집계표(상류)'!$A6,LEFT('편입용지집계표(상류)'!K$4,1)))</f>
        <v>0</v>
      </c>
      <c r="L6" s="98">
        <f>COUNTIF('편입용지조서(상류)'!$Q:$Q,CONCATENATE('편입용지집계표(상류)'!$A6,LEFT('편입용지집계표(상류)'!L$4,1)))</f>
        <v>6</v>
      </c>
      <c r="M6" s="98">
        <f>COUNTIF('편입용지조서(상류)'!$Q:$Q,CONCATENATE('편입용지집계표(상류)'!$A6,LEFT('편입용지집계표(상류)'!M$4,1)))</f>
        <v>0</v>
      </c>
      <c r="N6" s="98">
        <f>COUNTIF('편입용지조서(상류)'!$Q:$Q,CONCATENATE('편입용지집계표(상류)'!$A6,LEFT('편입용지집계표(상류)'!N$4,1)))</f>
        <v>0</v>
      </c>
      <c r="O6" s="98">
        <f>COUNTIF('편입용지조서(상류)'!$Q:$Q,CONCATENATE('편입용지집계표(상류)'!$A6,LEFT('편입용지집계표(상류)'!O$4,1)))</f>
        <v>0</v>
      </c>
      <c r="P6" s="98">
        <f>COUNTIF('편입용지조서(상류)'!$Q:$Q,CONCATENATE('편입용지집계표(상류)'!$A6,LEFT('편입용지집계표(상류)'!P$4,1)))</f>
        <v>0</v>
      </c>
      <c r="Q6" s="98">
        <f>COUNTIF('편입용지조서(상류)'!$Q:$Q,CONCATENATE('편입용지집계표(상류)'!$A6,LEFT('편입용지집계표(상류)'!Q$4,1)))</f>
        <v>0</v>
      </c>
      <c r="R6" s="98">
        <f>COUNTIF('편입용지조서(상류)'!$Q:$Q,CONCATENATE('편입용지집계표(상류)'!$A6,LEFT('편입용지집계표(상류)'!R$4,1)))</f>
        <v>0</v>
      </c>
      <c r="S6" s="98">
        <v>0</v>
      </c>
      <c r="T6" s="98"/>
    </row>
    <row r="7" spans="1:20" ht="52.5" customHeight="1">
      <c r="A7" s="160"/>
      <c r="B7" s="141" t="s">
        <v>24</v>
      </c>
      <c r="C7" s="97">
        <f>SUM(D7:S7)</f>
        <v>65961</v>
      </c>
      <c r="D7" s="98">
        <f>SUMIF('편입용지조서(상류)'!$Q:$Q,CONCATENATE('편입용지집계표(상류)'!$A6,LEFT('편입용지집계표(상류)'!D$4,1)),'편입용지조서(상류)'!$H:$H)</f>
        <v>0</v>
      </c>
      <c r="E7" s="98">
        <f>SUMIF('편입용지조서(상류)'!$Q:$Q,CONCATENATE('편입용지집계표(상류)'!$A6,LEFT('편입용지집계표(상류)'!E$4,1)),'편입용지조서(상류)'!$H:$H)</f>
        <v>2182</v>
      </c>
      <c r="F7" s="98">
        <f>SUMIF('편입용지조서(상류)'!$Q:$Q,CONCATENATE('편입용지집계표(상류)'!$A6,LEFT('편입용지집계표(상류)'!F$4,1)),'편입용지조서(상류)'!$H:$H)</f>
        <v>0</v>
      </c>
      <c r="G7" s="98">
        <f>SUMIF('편입용지조서(상류)'!$Q:$Q,CONCATENATE('편입용지집계표(상류)'!$A6,LEFT('편입용지집계표(상류)'!G$4,1)),'편입용지조서(상류)'!$H:$H)</f>
        <v>0</v>
      </c>
      <c r="H7" s="98">
        <f>SUMIF('편입용지조서(상류)'!$Q:$Q,CONCATENATE('편입용지집계표(상류)'!$A6,LEFT('편입용지집계표(상류)'!H$4,1)),'편입용지조서(상류)'!$H:$H)</f>
        <v>3813</v>
      </c>
      <c r="I7" s="98">
        <f>SUMIF('편입용지조서(상류)'!$Q:$Q,CONCATENATE('편입용지집계표(상류)'!$A6,RIGHT('편입용지집계표(상류)'!I$4,1)),'편입용지조서(상류)'!$H:$H)</f>
        <v>49674</v>
      </c>
      <c r="J7" s="98">
        <f>SUMIF('편입용지조서(상류)'!$Q:$Q,CONCATENATE('편입용지집계표(상류)'!$A6,LEFT('편입용지집계표(상류)'!J$4,1)),'편입용지조서(상류)'!$H:$H)</f>
        <v>5047</v>
      </c>
      <c r="K7" s="98">
        <f>SUMIF('편입용지조서(상류)'!$Q:$Q,CONCATENATE('편입용지집계표(상류)'!$A6,LEFT('편입용지집계표(상류)'!K$4,1)),'편입용지조서(상류)'!$H:$H)</f>
        <v>0</v>
      </c>
      <c r="L7" s="98">
        <f>SUMIF('편입용지조서(상류)'!$Q:$Q,CONCATENATE('편입용지집계표(상류)'!$A6,LEFT('편입용지집계표(상류)'!L$4,1)),'편입용지조서(상류)'!$H:$H)</f>
        <v>5245</v>
      </c>
      <c r="M7" s="98">
        <f>SUMIF('편입용지조서(상류)'!$Q:$Q,CONCATENATE('편입용지집계표(상류)'!$A6,LEFT('편입용지집계표(상류)'!M$4,1)),'편입용지조서(상류)'!$H:$H)</f>
        <v>0</v>
      </c>
      <c r="N7" s="98">
        <f>SUMIF('편입용지조서(상류)'!$Q:$Q,CONCATENATE('편입용지집계표(상류)'!$A6,LEFT('편입용지집계표(상류)'!N$4,1)),'편입용지조서(상류)'!$H:$H)</f>
        <v>0</v>
      </c>
      <c r="O7" s="98">
        <f>SUMIF('편입용지조서(상류)'!$Q:$Q,CONCATENATE('편입용지집계표(상류)'!$A6,LEFT('편입용지집계표(상류)'!O$4,1)),'편입용지조서(상류)'!$H:$H)</f>
        <v>0</v>
      </c>
      <c r="P7" s="98">
        <f>SUMIF('편입용지조서(상류)'!$Q:$Q,CONCATENATE('편입용지집계표(상류)'!$A6,LEFT('편입용지집계표(상류)'!P$4,1)),'편입용지조서(상류)'!$H:$H)</f>
        <v>0</v>
      </c>
      <c r="Q7" s="98">
        <f>SUMIF('편입용지조서(상류)'!$Q:$Q,CONCATENATE('편입용지집계표(상류)'!$A6,LEFT('편입용지집계표(상류)'!Q$4,1)),'편입용지조서(상류)'!$H:$H)</f>
        <v>0</v>
      </c>
      <c r="R7" s="98">
        <f>SUMIF('편입용지조서(상류)'!$Q:$Q,CONCATENATE('편입용지집계표(상류)'!$A6,LEFT('편입용지집계표(상류)'!R$4,1)),'편입용지조서(상류)'!$H:$H)</f>
        <v>0</v>
      </c>
      <c r="S7" s="98">
        <v>0</v>
      </c>
      <c r="T7" s="98"/>
    </row>
    <row r="8" spans="1:20" ht="52.5" customHeight="1">
      <c r="A8" s="160" t="s">
        <v>4</v>
      </c>
      <c r="B8" s="141" t="s">
        <v>189</v>
      </c>
      <c r="C8" s="97">
        <f>SUM(D8:S8)</f>
        <v>96</v>
      </c>
      <c r="D8" s="98">
        <f>COUNTIF('편입용지조서(상류)'!$Q:$Q,CONCATENATE('편입용지집계표(상류)'!$A8,LEFT('편입용지집계표(상류)'!D$4,1)))</f>
        <v>0</v>
      </c>
      <c r="E8" s="98">
        <f>COUNTIF('편입용지조서(상류)'!$Q:$Q,CONCATENATE('편입용지집계표(상류)'!$A8,LEFT('편입용지집계표(상류)'!E$4,1)))</f>
        <v>83</v>
      </c>
      <c r="F8" s="98">
        <f>COUNTIF('편입용지조서(상류)'!$Q:$Q,CONCATENATE('편입용지집계표(상류)'!$A8,LEFT('편입용지집계표(상류)'!F$4,1)))</f>
        <v>2</v>
      </c>
      <c r="G8" s="98">
        <f>COUNTIF('편입용지조서(상류)'!$Q:$Q,CONCATENATE('편입용지집계표(상류)'!$A8,LEFT('편입용지집계표(상류)'!G$4,1)))</f>
        <v>0</v>
      </c>
      <c r="H8" s="98">
        <f>COUNTIF('편입용지조서(상류)'!$Q:$Q,CONCATENATE('편입용지집계표(상류)'!$A8,LEFT('편입용지집계표(상류)'!H$4,1)))</f>
        <v>0</v>
      </c>
      <c r="I8" s="98">
        <f>COUNTIF('편입용지조서(상류)'!$Q:$Q,CONCATENATE('편입용지집계표(상류)'!$A8,RIGHT('편입용지집계표(상류)'!I$4,1)))</f>
        <v>11</v>
      </c>
      <c r="J8" s="98">
        <f>COUNTIF('편입용지조서(상류)'!$Q:$Q,CONCATENATE('편입용지집계표(상류)'!$A8,LEFT('편입용지집계표(상류)'!J$4,1)))</f>
        <v>0</v>
      </c>
      <c r="K8" s="98">
        <v>0</v>
      </c>
      <c r="L8" s="98">
        <f>COUNTIF('편입용지조서(상류)'!$Q:$Q,CONCATENATE('편입용지집계표(상류)'!$A8,LEFT('편입용지집계표(상류)'!L$4,1)))</f>
        <v>0</v>
      </c>
      <c r="M8" s="98">
        <f>COUNTIF('편입용지조서(상류)'!$Q:$Q,CONCATENATE('편입용지집계표(상류)'!$A8,LEFT('편입용지집계표(상류)'!M$4,1)))</f>
        <v>0</v>
      </c>
      <c r="N8" s="98">
        <f>COUNTIF('편입용지조서(상류)'!$Q:$Q,CONCATENATE('편입용지집계표(상류)'!$A8,LEFT('편입용지집계표(상류)'!N$4,1)))</f>
        <v>0</v>
      </c>
      <c r="O8" s="98">
        <f>COUNTIF('편입용지조서(상류)'!$Q:$Q,CONCATENATE('편입용지집계표(상류)'!$A8,LEFT('편입용지집계표(상류)'!O$4,1)))</f>
        <v>0</v>
      </c>
      <c r="P8" s="98">
        <f>COUNTIF('편입용지조서(상류)'!$Q:$Q,CONCATENATE('편입용지집계표(상류)'!$A8,LEFT('편입용지집계표(상류)'!P$4,1)))</f>
        <v>0</v>
      </c>
      <c r="Q8" s="98">
        <f>COUNTIF('편입용지조서(상류)'!$Q:$Q,CONCATENATE('편입용지집계표(상류)'!$A8,LEFT('편입용지집계표(상류)'!Q$4,1)))</f>
        <v>0</v>
      </c>
      <c r="R8" s="98">
        <f>COUNTIF('편입용지조서(상류)'!$Q:$Q,CONCATENATE('편입용지집계표(상류)'!$A8,LEFT('편입용지집계표(상류)'!R$4,1)))</f>
        <v>0</v>
      </c>
      <c r="S8" s="98">
        <v>0</v>
      </c>
      <c r="T8" s="98"/>
    </row>
    <row r="9" spans="1:20" ht="52.5" customHeight="1">
      <c r="A9" s="160"/>
      <c r="B9" s="141" t="s">
        <v>190</v>
      </c>
      <c r="C9" s="97">
        <f>SUM(D9:S9)</f>
        <v>69304</v>
      </c>
      <c r="D9" s="98">
        <f>SUMIF('편입용지조서(상류)'!$Q:$Q,CONCATENATE('편입용지집계표(상류)'!$A8,LEFT('편입용지집계표(상류)'!D$4,1)),'편입용지조서(상류)'!$H:$H)</f>
        <v>0</v>
      </c>
      <c r="E9" s="98">
        <f>SUMIF('편입용지조서(상류)'!$Q:$Q,CONCATENATE('편입용지집계표(상류)'!$A8,LEFT('편입용지집계표(상류)'!E$4,1)),'편입용지조서(상류)'!$H:$H)</f>
        <v>53027</v>
      </c>
      <c r="F9" s="98">
        <f>SUMIF('편입용지조서(상류)'!$Q:$Q,CONCATENATE('편입용지집계표(상류)'!$A8,LEFT('편입용지집계표(상류)'!F$4,1)),'편입용지조서(상류)'!$H:$H)</f>
        <v>627</v>
      </c>
      <c r="G9" s="98">
        <f>SUMIF('편입용지조서(상류)'!$Q:$Q,CONCATENATE('편입용지집계표(상류)'!$A8,LEFT('편입용지집계표(상류)'!G$4,1)),'편입용지조서(상류)'!$H:$H)</f>
        <v>0</v>
      </c>
      <c r="H9" s="98">
        <f>SUMIF('편입용지조서(상류)'!$Q:$Q,CONCATENATE('편입용지집계표(상류)'!$A8,LEFT('편입용지집계표(상류)'!H$4,1)),'편입용지조서(상류)'!$H:$H)</f>
        <v>0</v>
      </c>
      <c r="I9" s="98">
        <f>SUMIF('편입용지조서(상류)'!$Q:$Q,CONCATENATE('편입용지집계표(상류)'!$A8,RIGHT('편입용지집계표(상류)'!I$4,1)),'편입용지조서(상류)'!$H:$H)</f>
        <v>15650</v>
      </c>
      <c r="J9" s="98">
        <f>SUMIF('편입용지조서(상류)'!$Q:$Q,CONCATENATE('편입용지집계표(상류)'!$A8,LEFT('편입용지집계표(상류)'!J$4,1)),'편입용지조서(상류)'!$H:$H)</f>
        <v>0</v>
      </c>
      <c r="K9" s="98">
        <f>SUMIF('편입용지조서(상류)'!$Q:$Q,CONCATENATE('편입용지집계표(상류)'!$A8,LEFT('편입용지집계표(상류)'!K$4,1)),'편입용지조서(상류)'!$H:$H)</f>
        <v>0</v>
      </c>
      <c r="L9" s="98">
        <f>SUMIF('편입용지조서(상류)'!$Q:$Q,CONCATENATE('편입용지집계표(상류)'!$A8,LEFT('편입용지집계표(상류)'!L$4,1)),'편입용지조서(상류)'!$H:$H)</f>
        <v>0</v>
      </c>
      <c r="M9" s="98">
        <f>SUMIF('편입용지조서(상류)'!$Q:$Q,CONCATENATE('편입용지집계표(상류)'!$A8,LEFT('편입용지집계표(상류)'!M$4,1)),'편입용지조서(상류)'!$H:$H)</f>
        <v>0</v>
      </c>
      <c r="N9" s="98">
        <f>SUMIF('편입용지조서(상류)'!$Q:$Q,CONCATENATE('편입용지집계표(상류)'!$A8,LEFT('편입용지집계표(상류)'!N$4,1)),'편입용지조서(상류)'!$H:$H)</f>
        <v>0</v>
      </c>
      <c r="O9" s="98">
        <f>SUMIF('편입용지조서(상류)'!$Q:$Q,CONCATENATE('편입용지집계표(상류)'!$A8,LEFT('편입용지집계표(상류)'!O$4,1)),'편입용지조서(상류)'!$H:$H)</f>
        <v>0</v>
      </c>
      <c r="P9" s="98">
        <f>SUMIF('편입용지조서(상류)'!$Q:$Q,CONCATENATE('편입용지집계표(상류)'!$A8,LEFT('편입용지집계표(상류)'!P$4,1)),'편입용지조서(상류)'!$H:$H)</f>
        <v>0</v>
      </c>
      <c r="Q9" s="98">
        <f>SUMIF('편입용지조서(상류)'!$Q:$Q,CONCATENATE('편입용지집계표(상류)'!$A8,LEFT('편입용지집계표(상류)'!Q$4,1)),'편입용지조서(상류)'!$H:$H)</f>
        <v>0</v>
      </c>
      <c r="R9" s="98">
        <f>SUMIF('편입용지조서(상류)'!$Q:$Q,CONCATENATE('편입용지집계표(상류)'!$A8,LEFT('편입용지집계표(상류)'!R$4,1)),'편입용지조서(상류)'!$H:$H)</f>
        <v>0</v>
      </c>
      <c r="S9" s="98">
        <v>0</v>
      </c>
      <c r="T9" s="98"/>
    </row>
    <row r="10" spans="1:20" ht="52.5" customHeight="1">
      <c r="A10" s="160" t="s">
        <v>193</v>
      </c>
      <c r="B10" s="99" t="s">
        <v>192</v>
      </c>
      <c r="C10" s="97">
        <f t="shared" ref="C10:R11" si="0">C6+C8</f>
        <v>151</v>
      </c>
      <c r="D10" s="97">
        <f t="shared" si="0"/>
        <v>0</v>
      </c>
      <c r="E10" s="97">
        <f t="shared" si="0"/>
        <v>86</v>
      </c>
      <c r="F10" s="97">
        <f t="shared" si="0"/>
        <v>2</v>
      </c>
      <c r="G10" s="97">
        <f t="shared" si="0"/>
        <v>0</v>
      </c>
      <c r="H10" s="97">
        <f t="shared" si="0"/>
        <v>11</v>
      </c>
      <c r="I10" s="97">
        <f t="shared" si="0"/>
        <v>30</v>
      </c>
      <c r="J10" s="97">
        <f t="shared" si="0"/>
        <v>16</v>
      </c>
      <c r="K10" s="97">
        <f t="shared" si="0"/>
        <v>0</v>
      </c>
      <c r="L10" s="97">
        <f t="shared" si="0"/>
        <v>6</v>
      </c>
      <c r="M10" s="97">
        <f t="shared" si="0"/>
        <v>0</v>
      </c>
      <c r="N10" s="97">
        <f t="shared" si="0"/>
        <v>0</v>
      </c>
      <c r="O10" s="97">
        <f t="shared" si="0"/>
        <v>0</v>
      </c>
      <c r="P10" s="97">
        <f t="shared" si="0"/>
        <v>0</v>
      </c>
      <c r="Q10" s="97">
        <f t="shared" si="0"/>
        <v>0</v>
      </c>
      <c r="R10" s="97">
        <f t="shared" si="0"/>
        <v>0</v>
      </c>
      <c r="S10" s="98">
        <f>S6+S8</f>
        <v>0</v>
      </c>
      <c r="T10" s="98"/>
    </row>
    <row r="11" spans="1:20" ht="52.5" customHeight="1">
      <c r="A11" s="160"/>
      <c r="B11" s="141" t="s">
        <v>190</v>
      </c>
      <c r="C11" s="97">
        <f t="shared" si="0"/>
        <v>135265</v>
      </c>
      <c r="D11" s="97">
        <f t="shared" si="0"/>
        <v>0</v>
      </c>
      <c r="E11" s="97">
        <f t="shared" si="0"/>
        <v>55209</v>
      </c>
      <c r="F11" s="97">
        <f t="shared" si="0"/>
        <v>627</v>
      </c>
      <c r="G11" s="97">
        <f t="shared" si="0"/>
        <v>0</v>
      </c>
      <c r="H11" s="97">
        <f t="shared" si="0"/>
        <v>3813</v>
      </c>
      <c r="I11" s="97">
        <f t="shared" si="0"/>
        <v>65324</v>
      </c>
      <c r="J11" s="97">
        <f t="shared" si="0"/>
        <v>5047</v>
      </c>
      <c r="K11" s="97">
        <f t="shared" si="0"/>
        <v>0</v>
      </c>
      <c r="L11" s="97">
        <f t="shared" si="0"/>
        <v>5245</v>
      </c>
      <c r="M11" s="97">
        <f t="shared" si="0"/>
        <v>0</v>
      </c>
      <c r="N11" s="97">
        <f t="shared" si="0"/>
        <v>0</v>
      </c>
      <c r="O11" s="97">
        <f t="shared" si="0"/>
        <v>0</v>
      </c>
      <c r="P11" s="97">
        <f t="shared" si="0"/>
        <v>0</v>
      </c>
      <c r="Q11" s="97">
        <f t="shared" si="0"/>
        <v>0</v>
      </c>
      <c r="R11" s="97">
        <f t="shared" si="0"/>
        <v>0</v>
      </c>
      <c r="S11" s="98">
        <f>S7+S9</f>
        <v>0</v>
      </c>
      <c r="T11" s="98"/>
    </row>
    <row r="12" spans="1:20" ht="16.5" customHeight="1">
      <c r="A12" s="185" t="s">
        <v>557</v>
      </c>
      <c r="B12" s="185"/>
      <c r="C12" s="185"/>
      <c r="D12" s="185"/>
      <c r="E12" s="185"/>
      <c r="F12" s="185"/>
      <c r="G12" s="185"/>
      <c r="H12" s="185"/>
      <c r="I12" s="185"/>
      <c r="J12" s="185"/>
      <c r="K12" s="185"/>
      <c r="L12" s="185"/>
      <c r="M12" s="185"/>
      <c r="N12" s="185"/>
      <c r="O12" s="185"/>
      <c r="P12" s="185"/>
      <c r="Q12" s="185"/>
      <c r="R12" s="185"/>
      <c r="S12" s="185"/>
      <c r="T12" s="185"/>
    </row>
    <row r="13" spans="1:20" ht="17.25" customHeight="1">
      <c r="A13" s="167"/>
      <c r="B13" s="167"/>
      <c r="C13" s="167"/>
      <c r="D13" s="167"/>
      <c r="E13" s="167"/>
      <c r="F13" s="167"/>
      <c r="G13" s="167"/>
      <c r="H13" s="167"/>
      <c r="I13" s="167"/>
      <c r="J13" s="167"/>
      <c r="K13" s="167"/>
      <c r="L13" s="167"/>
      <c r="M13" s="167"/>
      <c r="N13" s="167"/>
      <c r="O13" s="167"/>
      <c r="P13" s="167"/>
      <c r="Q13" s="167"/>
      <c r="R13" s="167"/>
      <c r="S13" s="167"/>
      <c r="T13" s="167"/>
    </row>
    <row r="14" spans="1:20" ht="27.75" customHeight="1">
      <c r="A14" s="95" t="str">
        <f>A3</f>
        <v>의신천 하천재해예방사업 실시설계</v>
      </c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</row>
    <row r="15" spans="1:20" ht="39.950000000000003" customHeight="1">
      <c r="A15" s="170" t="s">
        <v>195</v>
      </c>
      <c r="B15" s="171"/>
      <c r="C15" s="160" t="s">
        <v>196</v>
      </c>
      <c r="D15" s="163" t="s">
        <v>1</v>
      </c>
      <c r="E15" s="163" t="s">
        <v>174</v>
      </c>
      <c r="F15" s="163" t="s">
        <v>175</v>
      </c>
      <c r="G15" s="163" t="s">
        <v>176</v>
      </c>
      <c r="H15" s="163" t="s">
        <v>177</v>
      </c>
      <c r="I15" s="163" t="s">
        <v>178</v>
      </c>
      <c r="J15" s="164" t="s">
        <v>197</v>
      </c>
      <c r="K15" s="165" t="s">
        <v>180</v>
      </c>
      <c r="L15" s="164" t="s">
        <v>181</v>
      </c>
      <c r="M15" s="164" t="s">
        <v>182</v>
      </c>
      <c r="N15" s="164" t="s">
        <v>183</v>
      </c>
      <c r="O15" s="161" t="s">
        <v>198</v>
      </c>
      <c r="P15" s="165" t="s">
        <v>199</v>
      </c>
      <c r="Q15" s="161" t="s">
        <v>200</v>
      </c>
      <c r="R15" s="164" t="s">
        <v>201</v>
      </c>
      <c r="S15" s="164" t="s">
        <v>202</v>
      </c>
      <c r="T15" s="164" t="s">
        <v>203</v>
      </c>
    </row>
    <row r="16" spans="1:20" ht="39.950000000000003" customHeight="1">
      <c r="A16" s="172" t="s">
        <v>204</v>
      </c>
      <c r="B16" s="173"/>
      <c r="C16" s="160"/>
      <c r="D16" s="163"/>
      <c r="E16" s="163"/>
      <c r="F16" s="163"/>
      <c r="G16" s="163"/>
      <c r="H16" s="163"/>
      <c r="I16" s="163"/>
      <c r="J16" s="162"/>
      <c r="K16" s="166"/>
      <c r="L16" s="162"/>
      <c r="M16" s="162"/>
      <c r="N16" s="162"/>
      <c r="O16" s="162"/>
      <c r="P16" s="166"/>
      <c r="Q16" s="162"/>
      <c r="R16" s="162"/>
      <c r="S16" s="162"/>
      <c r="T16" s="162"/>
    </row>
    <row r="17" spans="1:20" ht="52.5" customHeight="1">
      <c r="A17" s="160" t="s">
        <v>205</v>
      </c>
      <c r="B17" s="141" t="s">
        <v>192</v>
      </c>
      <c r="C17" s="97">
        <f>SUM(D17:S17)</f>
        <v>55</v>
      </c>
      <c r="D17" s="98">
        <f>COUNTIF('편입용지조서(상류)'!$Q:$Q,CONCATENATE('편입용지집계표(상류)'!$A17,LEFT('편입용지집계표(상류)'!D$4,1)))</f>
        <v>0</v>
      </c>
      <c r="E17" s="98">
        <f>COUNTIF('편입용지조서(상류)'!$Q:$Q,CONCATENATE('편입용지집계표(상류)'!$A17,LEFT('편입용지집계표(상류)'!E$4,1)))</f>
        <v>3</v>
      </c>
      <c r="F17" s="98">
        <f>COUNTIF('편입용지조서(상류)'!$Q:$Q,CONCATENATE('편입용지집계표(상류)'!$A17,LEFT('편입용지집계표(상류)'!F$4,1)))</f>
        <v>0</v>
      </c>
      <c r="G17" s="98">
        <f>COUNTIF('편입용지조서(상류)'!$Q:$Q,CONCATENATE('편입용지집계표(상류)'!$A17,LEFT('편입용지집계표(상류)'!G$4,1)))</f>
        <v>0</v>
      </c>
      <c r="H17" s="98">
        <f>COUNTIF('편입용지조서(상류)'!$Q:$Q,CONCATENATE('편입용지집계표(상류)'!$A17,LEFT('편입용지집계표(상류)'!H$4,1)))</f>
        <v>11</v>
      </c>
      <c r="I17" s="98">
        <f>COUNTIF('편입용지조서(상류)'!$Q:$Q,CONCATENATE('편입용지집계표(상류)'!$A17,RIGHT('편입용지집계표(상류)'!I$4,1)))</f>
        <v>19</v>
      </c>
      <c r="J17" s="98">
        <f>COUNTIF('편입용지조서(상류)'!$Q:$Q,CONCATENATE('편입용지집계표(상류)'!$A17,LEFT('편입용지집계표(상류)'!J$4,1)))</f>
        <v>16</v>
      </c>
      <c r="K17" s="98">
        <f>COUNTIF('편입용지조서(상류)'!$Q:$Q,CONCATENATE('편입용지집계표(상류)'!$A17,LEFT('편입용지집계표(상류)'!K$4,1)))</f>
        <v>0</v>
      </c>
      <c r="L17" s="98">
        <f>COUNTIF('편입용지조서(상류)'!$Q:$Q,CONCATENATE('편입용지집계표(상류)'!$A17,LEFT('편입용지집계표(상류)'!L$4,1)))</f>
        <v>6</v>
      </c>
      <c r="M17" s="98">
        <f>COUNTIF('편입용지조서(상류)'!$Q:$Q,CONCATENATE('편입용지집계표(상류)'!$A17,LEFT('편입용지집계표(상류)'!M$4,1)))</f>
        <v>0</v>
      </c>
      <c r="N17" s="98">
        <f>COUNTIF('편입용지조서(상류)'!$Q:$Q,CONCATENATE('편입용지집계표(상류)'!$A17,LEFT('편입용지집계표(상류)'!N$4,1)))</f>
        <v>0</v>
      </c>
      <c r="O17" s="98">
        <f>COUNTIF('편입용지조서(상류)'!$Q:$Q,CONCATENATE('편입용지집계표(상류)'!$A17,LEFT('편입용지집계표(상류)'!O$4,1)))</f>
        <v>0</v>
      </c>
      <c r="P17" s="98">
        <f>COUNTIF('편입용지조서(상류)'!$Q:$Q,CONCATENATE('편입용지집계표(상류)'!$A17,LEFT('편입용지집계표(상류)'!P$4,1)))</f>
        <v>0</v>
      </c>
      <c r="Q17" s="98">
        <f>COUNTIF('편입용지조서(상류)'!$Q:$Q,CONCATENATE('편입용지집계표(상류)'!$A17,LEFT('편입용지집계표(상류)'!Q$4,1)))</f>
        <v>0</v>
      </c>
      <c r="R17" s="98">
        <f>COUNTIF('편입용지조서(상류)'!$Q:$Q,CONCATENATE('편입용지집계표(상류)'!$A17,LEFT('편입용지집계표(상류)'!R$4,1)))</f>
        <v>0</v>
      </c>
      <c r="S17" s="98">
        <v>0</v>
      </c>
      <c r="T17" s="98"/>
    </row>
    <row r="18" spans="1:20" ht="52.5" customHeight="1">
      <c r="A18" s="160"/>
      <c r="B18" s="141" t="s">
        <v>190</v>
      </c>
      <c r="C18" s="97">
        <f>SUM(D18:S18)</f>
        <v>117986.3</v>
      </c>
      <c r="D18" s="98">
        <f>SUMIF('편입용지조서(상류)'!$Q:$Q,CONCATENATE('편입용지집계표(상류)'!$A17,LEFT('편입용지집계표(상류)'!D$4,1)),'편입용지조서(상류)'!$G:$G)</f>
        <v>0</v>
      </c>
      <c r="E18" s="98">
        <f>SUMIF('편입용지조서(상류)'!$Q:$Q,CONCATENATE('편입용지집계표(상류)'!$A17,LEFT('편입용지집계표(상류)'!E$4,1)),'편입용지조서(상류)'!$G:$G)</f>
        <v>2679</v>
      </c>
      <c r="F18" s="98">
        <f>SUMIF('편입용지조서(상류)'!$Q:$Q,CONCATENATE('편입용지집계표(상류)'!$A17,LEFT('편입용지집계표(상류)'!F$4,1)),'편입용지조서(상류)'!$G:$G)</f>
        <v>0</v>
      </c>
      <c r="G18" s="98">
        <f>SUMIF('편입용지조서(상류)'!$Q:$Q,CONCATENATE('편입용지집계표(상류)'!$A17,LEFT('편입용지집계표(상류)'!G$4,1)),'편입용지조서(상류)'!$G:$G)</f>
        <v>0</v>
      </c>
      <c r="H18" s="98">
        <f>SUMIF('편입용지조서(상류)'!$Q:$Q,CONCATENATE('편입용지집계표(상류)'!$A17,LEFT('편입용지집계표(상류)'!H$4,1)),'편입용지조서(상류)'!$G:$G)</f>
        <v>11000.3</v>
      </c>
      <c r="I18" s="98">
        <f>SUMIF('편입용지조서(상류)'!$Q:$Q,CONCATENATE('편입용지집계표(상류)'!$A17,RIGHT('편입용지집계표(상류)'!I$4,1)),'편입용지조서(상류)'!$G:$G)</f>
        <v>58697</v>
      </c>
      <c r="J18" s="98">
        <f>SUMIF('편입용지조서(상류)'!$Q:$Q,CONCATENATE('편입용지집계표(상류)'!$A17,LEFT('편입용지집계표(상류)'!J$4,1)),'편입용지조서(상류)'!$G:$G)</f>
        <v>34637</v>
      </c>
      <c r="K18" s="98">
        <f>SUMIF('편입용지조서(상류)'!$Q:$Q,CONCATENATE('편입용지집계표(상류)'!$A17,LEFT('편입용지집계표(상류)'!K$4,1)),'편입용지조서(상류)'!$G:$G)</f>
        <v>0</v>
      </c>
      <c r="L18" s="98">
        <f>SUMIF('편입용지조서(상류)'!$Q:$Q,CONCATENATE('편입용지집계표(상류)'!$A17,LEFT('편입용지집계표(상류)'!L$4,1)),'편입용지조서(상류)'!$G:$G)</f>
        <v>10973</v>
      </c>
      <c r="M18" s="98">
        <f>SUMIF('편입용지조서(상류)'!$Q:$Q,CONCATENATE('편입용지집계표(상류)'!$A17,LEFT('편입용지집계표(상류)'!M$4,1)),'편입용지조서(상류)'!$G:$G)</f>
        <v>0</v>
      </c>
      <c r="N18" s="98">
        <f>SUMIF('편입용지조서(상류)'!$Q:$Q,CONCATENATE('편입용지집계표(상류)'!$A17,LEFT('편입용지집계표(상류)'!N$4,1)),'편입용지조서(상류)'!$G:$G)</f>
        <v>0</v>
      </c>
      <c r="O18" s="98">
        <f>SUMIF('편입용지조서(상류)'!$Q:$Q,CONCATENATE('편입용지집계표(상류)'!$A17,LEFT('편입용지집계표(상류)'!O$4,1)),'편입용지조서(상류)'!$G:$G)</f>
        <v>0</v>
      </c>
      <c r="P18" s="98">
        <f>SUMIF('편입용지조서(상류)'!$Q:$Q,CONCATENATE('편입용지집계표(상류)'!$A17,LEFT('편입용지집계표(상류)'!P$4,1)),'편입용지조서(상류)'!$G:$G)</f>
        <v>0</v>
      </c>
      <c r="Q18" s="98">
        <f>SUMIF('편입용지조서(상류)'!$Q:$Q,CONCATENATE('편입용지집계표(상류)'!$A17,LEFT('편입용지집계표(상류)'!Q$4,1)),'편입용지조서(상류)'!$G:$G)</f>
        <v>0</v>
      </c>
      <c r="R18" s="98">
        <f>SUMIF('편입용지조서(상류)'!$Q:$Q,CONCATENATE('편입용지집계표(상류)'!$A17,LEFT('편입용지집계표(상류)'!R$4,1)),'편입용지조서(상류)'!$G:$G)</f>
        <v>0</v>
      </c>
      <c r="S18" s="98">
        <v>0</v>
      </c>
      <c r="T18" s="98"/>
    </row>
    <row r="19" spans="1:20" ht="52.5" customHeight="1">
      <c r="A19" s="160" t="s">
        <v>191</v>
      </c>
      <c r="B19" s="141" t="s">
        <v>192</v>
      </c>
      <c r="C19" s="97">
        <f>SUM(D19:S19)</f>
        <v>96</v>
      </c>
      <c r="D19" s="98">
        <f>COUNTIF('편입용지조서(상류)'!$Q:$Q,CONCATENATE('편입용지집계표(상류)'!$A19,LEFT('편입용지집계표(상류)'!D$4,1)))</f>
        <v>0</v>
      </c>
      <c r="E19" s="98">
        <f>COUNTIF('편입용지조서(상류)'!$Q:$Q,CONCATENATE('편입용지집계표(상류)'!$A19,LEFT('편입용지집계표(상류)'!E$4,1)))</f>
        <v>83</v>
      </c>
      <c r="F19" s="98">
        <f>COUNTIF('편입용지조서(상류)'!$Q:$Q,CONCATENATE('편입용지집계표(상류)'!$A19,LEFT('편입용지집계표(상류)'!F$4,1)))</f>
        <v>2</v>
      </c>
      <c r="G19" s="98">
        <f>COUNTIF('편입용지조서(상류)'!$Q:$Q,CONCATENATE('편입용지집계표(상류)'!$A19,LEFT('편입용지집계표(상류)'!G$4,1)))</f>
        <v>0</v>
      </c>
      <c r="H19" s="98">
        <f>COUNTIF('편입용지조서(상류)'!$Q:$Q,CONCATENATE('편입용지집계표(상류)'!$A19,LEFT('편입용지집계표(상류)'!H$4,1)))</f>
        <v>0</v>
      </c>
      <c r="I19" s="98">
        <f>COUNTIF('편입용지조서(상류)'!$Q:$Q,CONCATENATE('편입용지집계표(상류)'!$A19,RIGHT('편입용지집계표(상류)'!I$4,1)))</f>
        <v>11</v>
      </c>
      <c r="J19" s="98">
        <f>COUNTIF('편입용지조서(상류)'!$Q:$Q,CONCATENATE('편입용지집계표(상류)'!$A19,LEFT('편입용지집계표(상류)'!J$4,1)))</f>
        <v>0</v>
      </c>
      <c r="K19" s="98" t="s">
        <v>554</v>
      </c>
      <c r="L19" s="98">
        <f>COUNTIF('편입용지조서(상류)'!$Q:$Q,CONCATENATE('편입용지집계표(상류)'!$A19,LEFT('편입용지집계표(상류)'!L$4,1)))</f>
        <v>0</v>
      </c>
      <c r="M19" s="98">
        <f>COUNTIF('편입용지조서(상류)'!$Q:$Q,CONCATENATE('편입용지집계표(상류)'!$A19,LEFT('편입용지집계표(상류)'!M$4,1)))</f>
        <v>0</v>
      </c>
      <c r="N19" s="98">
        <f>COUNTIF('편입용지조서(상류)'!$Q:$Q,CONCATENATE('편입용지집계표(상류)'!$A19,LEFT('편입용지집계표(상류)'!N$4,1)))</f>
        <v>0</v>
      </c>
      <c r="O19" s="98">
        <f>COUNTIF('편입용지조서(상류)'!$Q:$Q,CONCATENATE('편입용지집계표(상류)'!$A19,LEFT('편입용지집계표(상류)'!O$4,1)))</f>
        <v>0</v>
      </c>
      <c r="P19" s="98">
        <f>COUNTIF('편입용지조서(상류)'!$Q:$Q,CONCATENATE('편입용지집계표(상류)'!$A19,LEFT('편입용지집계표(상류)'!P$4,1)))</f>
        <v>0</v>
      </c>
      <c r="Q19" s="98">
        <f>COUNTIF('편입용지조서(상류)'!$Q:$Q,CONCATENATE('편입용지집계표(상류)'!$A19,LEFT('편입용지집계표(상류)'!Q$4,1)))</f>
        <v>0</v>
      </c>
      <c r="R19" s="98">
        <f>COUNTIF('편입용지조서(상류)'!$Q:$Q,CONCATENATE('편입용지집계표(상류)'!$A19,LEFT('편입용지집계표(상류)'!R$4,1)))</f>
        <v>0</v>
      </c>
      <c r="S19" s="98">
        <v>0</v>
      </c>
      <c r="T19" s="98"/>
    </row>
    <row r="20" spans="1:20" ht="52.5" customHeight="1">
      <c r="A20" s="160"/>
      <c r="B20" s="141" t="s">
        <v>24</v>
      </c>
      <c r="C20" s="97">
        <f>SUM(D20:S20)</f>
        <v>204512.7</v>
      </c>
      <c r="D20" s="98">
        <f>SUMIF('편입용지조서(상류)'!$Q:$Q,CONCATENATE('편입용지집계표(상류)'!$A19,LEFT('편입용지집계표(상류)'!D$4,1)),'편입용지조서(상류)'!$G:$G)</f>
        <v>0</v>
      </c>
      <c r="E20" s="98">
        <f>SUMIF('편입용지조서(상류)'!$Q:$Q,CONCATENATE('편입용지집계표(상류)'!$A19,LEFT('편입용지집계표(상류)'!E$4,1)),'편입용지조서(상류)'!$G:$G)</f>
        <v>143983.70000000001</v>
      </c>
      <c r="F20" s="98">
        <f>SUMIF('편입용지조서(상류)'!$Q:$Q,CONCATENATE('편입용지집계표(상류)'!$A19,LEFT('편입용지집계표(상류)'!F$4,1)),'편입용지조서(상류)'!$G:$G)</f>
        <v>15163</v>
      </c>
      <c r="G20" s="98">
        <f>SUMIF('편입용지조서(상류)'!$Q:$Q,CONCATENATE('편입용지집계표(상류)'!$A19,LEFT('편입용지집계표(상류)'!G$4,1)),'편입용지조서(상류)'!$G:$G)</f>
        <v>0</v>
      </c>
      <c r="H20" s="98">
        <f>SUMIF('편입용지조서(상류)'!$Q:$Q,CONCATENATE('편입용지집계표(상류)'!$A19,LEFT('편입용지집계표(상류)'!H$4,1)),'편입용지조서(상류)'!$G:$G)</f>
        <v>0</v>
      </c>
      <c r="I20" s="98">
        <f>SUMIF('편입용지조서(상류)'!$Q:$Q,CONCATENATE('편입용지집계표(상류)'!$A19,RIGHT('편입용지집계표(상류)'!I$4,1)),'편입용지조서(상류)'!$G:$G)</f>
        <v>45366</v>
      </c>
      <c r="J20" s="98">
        <f>SUMIF('편입용지조서(상류)'!$Q:$Q,CONCATENATE('편입용지집계표(상류)'!$A19,LEFT('편입용지집계표(상류)'!J$4,1)),'편입용지조서(상류)'!$G:$G)</f>
        <v>0</v>
      </c>
      <c r="K20" s="98">
        <f>SUMIF('편입용지조서(상류)'!$Q:$Q,CONCATENATE('편입용지집계표(상류)'!$A19,LEFT('편입용지집계표(상류)'!K$4,1)),'편입용지조서(상류)'!$G:$G)</f>
        <v>0</v>
      </c>
      <c r="L20" s="98">
        <f>SUMIF('편입용지조서(상류)'!$Q:$Q,CONCATENATE('편입용지집계표(상류)'!$A19,LEFT('편입용지집계표(상류)'!L$4,1)),'편입용지조서(상류)'!$G:$G)</f>
        <v>0</v>
      </c>
      <c r="M20" s="98">
        <f>SUMIF('편입용지조서(상류)'!$Q:$Q,CONCATENATE('편입용지집계표(상류)'!$A19,LEFT('편입용지집계표(상류)'!M$4,1)),'편입용지조서(상류)'!$G:$G)</f>
        <v>0</v>
      </c>
      <c r="N20" s="98">
        <f>SUMIF('편입용지조서(상류)'!$Q:$Q,CONCATENATE('편입용지집계표(상류)'!$A19,LEFT('편입용지집계표(상류)'!N$4,1)),'편입용지조서(상류)'!$G:$G)</f>
        <v>0</v>
      </c>
      <c r="O20" s="98">
        <f>SUMIF('편입용지조서(상류)'!$Q:$Q,CONCATENATE('편입용지집계표(상류)'!$A19,LEFT('편입용지집계표(상류)'!O$4,1)),'편입용지조서(상류)'!$G:$G)</f>
        <v>0</v>
      </c>
      <c r="P20" s="98">
        <f>SUMIF('편입용지조서(상류)'!$Q:$Q,CONCATENATE('편입용지집계표(상류)'!$A19,LEFT('편입용지집계표(상류)'!P$4,1)),'편입용지조서(상류)'!$G:$G)</f>
        <v>0</v>
      </c>
      <c r="Q20" s="98">
        <f>SUMIF('편입용지조서(상류)'!$Q:$Q,CONCATENATE('편입용지집계표(상류)'!$A19,LEFT('편입용지집계표(상류)'!Q$4,1)),'편입용지조서(상류)'!$G:$G)</f>
        <v>0</v>
      </c>
      <c r="R20" s="98">
        <f>SUMIF('편입용지조서(상류)'!$Q:$Q,CONCATENATE('편입용지집계표(상류)'!$A19,LEFT('편입용지집계표(상류)'!R$4,1)),'편입용지조서(상류)'!$G:$G)</f>
        <v>0</v>
      </c>
      <c r="S20" s="98">
        <v>0</v>
      </c>
      <c r="T20" s="98"/>
    </row>
    <row r="21" spans="1:20" ht="52.5" customHeight="1">
      <c r="A21" s="160" t="s">
        <v>194</v>
      </c>
      <c r="B21" s="99" t="s">
        <v>189</v>
      </c>
      <c r="C21" s="97">
        <f t="shared" ref="C21:R22" si="1">C17+C19</f>
        <v>151</v>
      </c>
      <c r="D21" s="97">
        <f t="shared" si="1"/>
        <v>0</v>
      </c>
      <c r="E21" s="97">
        <f t="shared" si="1"/>
        <v>86</v>
      </c>
      <c r="F21" s="97">
        <f t="shared" si="1"/>
        <v>2</v>
      </c>
      <c r="G21" s="97">
        <f t="shared" si="1"/>
        <v>0</v>
      </c>
      <c r="H21" s="97">
        <f t="shared" si="1"/>
        <v>11</v>
      </c>
      <c r="I21" s="97">
        <f t="shared" si="1"/>
        <v>30</v>
      </c>
      <c r="J21" s="97">
        <f t="shared" si="1"/>
        <v>16</v>
      </c>
      <c r="K21" s="97" t="e">
        <f t="shared" si="1"/>
        <v>#VALUE!</v>
      </c>
      <c r="L21" s="97">
        <f t="shared" si="1"/>
        <v>6</v>
      </c>
      <c r="M21" s="97">
        <f t="shared" si="1"/>
        <v>0</v>
      </c>
      <c r="N21" s="97">
        <f t="shared" si="1"/>
        <v>0</v>
      </c>
      <c r="O21" s="97">
        <f t="shared" si="1"/>
        <v>0</v>
      </c>
      <c r="P21" s="97">
        <f t="shared" si="1"/>
        <v>0</v>
      </c>
      <c r="Q21" s="97">
        <f t="shared" si="1"/>
        <v>0</v>
      </c>
      <c r="R21" s="97">
        <f t="shared" si="1"/>
        <v>0</v>
      </c>
      <c r="S21" s="97">
        <f>S17+S19</f>
        <v>0</v>
      </c>
      <c r="T21" s="97"/>
    </row>
    <row r="22" spans="1:20" ht="52.5" customHeight="1">
      <c r="A22" s="160"/>
      <c r="B22" s="141" t="s">
        <v>24</v>
      </c>
      <c r="C22" s="97">
        <f t="shared" si="1"/>
        <v>322499</v>
      </c>
      <c r="D22" s="97">
        <f t="shared" si="1"/>
        <v>0</v>
      </c>
      <c r="E22" s="97">
        <f t="shared" si="1"/>
        <v>146662.70000000001</v>
      </c>
      <c r="F22" s="97">
        <f t="shared" si="1"/>
        <v>15163</v>
      </c>
      <c r="G22" s="97">
        <f t="shared" si="1"/>
        <v>0</v>
      </c>
      <c r="H22" s="97">
        <f t="shared" si="1"/>
        <v>11000.3</v>
      </c>
      <c r="I22" s="97">
        <f t="shared" si="1"/>
        <v>104063</v>
      </c>
      <c r="J22" s="97">
        <f t="shared" si="1"/>
        <v>34637</v>
      </c>
      <c r="K22" s="97">
        <f t="shared" si="1"/>
        <v>0</v>
      </c>
      <c r="L22" s="97">
        <f t="shared" si="1"/>
        <v>10973</v>
      </c>
      <c r="M22" s="97">
        <f t="shared" si="1"/>
        <v>0</v>
      </c>
      <c r="N22" s="97">
        <f t="shared" si="1"/>
        <v>0</v>
      </c>
      <c r="O22" s="97">
        <f t="shared" si="1"/>
        <v>0</v>
      </c>
      <c r="P22" s="97">
        <f t="shared" si="1"/>
        <v>0</v>
      </c>
      <c r="Q22" s="97">
        <f t="shared" si="1"/>
        <v>0</v>
      </c>
      <c r="R22" s="97">
        <f t="shared" si="1"/>
        <v>0</v>
      </c>
      <c r="S22" s="97">
        <f>S18+S20</f>
        <v>0</v>
      </c>
      <c r="T22" s="97"/>
    </row>
  </sheetData>
  <mergeCells count="48">
    <mergeCell ref="A17:A18"/>
    <mergeCell ref="A19:A20"/>
    <mergeCell ref="A21:A22"/>
    <mergeCell ref="O15:O16"/>
    <mergeCell ref="I15:I16"/>
    <mergeCell ref="J15:J16"/>
    <mergeCell ref="K15:K16"/>
    <mergeCell ref="L15:L16"/>
    <mergeCell ref="M15:M16"/>
    <mergeCell ref="N15:N16"/>
    <mergeCell ref="A8:A9"/>
    <mergeCell ref="A10:A11"/>
    <mergeCell ref="A12:T13"/>
    <mergeCell ref="A15:B15"/>
    <mergeCell ref="C15:C16"/>
    <mergeCell ref="D15:D16"/>
    <mergeCell ref="E15:E16"/>
    <mergeCell ref="F15:F16"/>
    <mergeCell ref="G15:G16"/>
    <mergeCell ref="H15:H16"/>
    <mergeCell ref="P15:P16"/>
    <mergeCell ref="Q15:Q16"/>
    <mergeCell ref="R15:R16"/>
    <mergeCell ref="S15:S16"/>
    <mergeCell ref="T15:T16"/>
    <mergeCell ref="A16:B16"/>
    <mergeCell ref="A6:A7"/>
    <mergeCell ref="K4:K5"/>
    <mergeCell ref="L4:L5"/>
    <mergeCell ref="M4:M5"/>
    <mergeCell ref="N4:N5"/>
    <mergeCell ref="A5:B5"/>
    <mergeCell ref="A1:T2"/>
    <mergeCell ref="A4:B4"/>
    <mergeCell ref="C4:C5"/>
    <mergeCell ref="D4:D5"/>
    <mergeCell ref="E4:E5"/>
    <mergeCell ref="F4:F5"/>
    <mergeCell ref="G4:G5"/>
    <mergeCell ref="H4:H5"/>
    <mergeCell ref="I4:I5"/>
    <mergeCell ref="J4:J5"/>
    <mergeCell ref="Q4:Q5"/>
    <mergeCell ref="R4:R5"/>
    <mergeCell ref="S4:S5"/>
    <mergeCell ref="T4:T5"/>
    <mergeCell ref="O4:O5"/>
    <mergeCell ref="P4:P5"/>
  </mergeCells>
  <phoneticPr fontId="5" type="noConversion"/>
  <printOptions horizontalCentered="1"/>
  <pageMargins left="0.51181102362204722" right="0.39370078740157483" top="0.98425196850393704" bottom="0.78740157480314965" header="0.51181102362204722" footer="0.51181102362204722"/>
  <pageSetup paperSize="9" scale="89" orientation="landscape" r:id="rId1"/>
  <rowBreaks count="1" manualBreakCount="1">
    <brk id="1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8"/>
  <sheetViews>
    <sheetView view="pageBreakPreview" zoomScale="115" zoomScaleNormal="70" zoomScaleSheetLayoutView="115" workbookViewId="0">
      <pane ySplit="3" topLeftCell="A4" activePane="bottomLeft" state="frozen"/>
      <selection activeCell="I8" sqref="I8"/>
      <selection pane="bottomLeft" activeCell="I8" sqref="I8"/>
    </sheetView>
  </sheetViews>
  <sheetFormatPr defaultColWidth="6.21875" defaultRowHeight="11.25"/>
  <cols>
    <col min="1" max="1" width="4.109375" style="4" bestFit="1" customWidth="1"/>
    <col min="2" max="2" width="4" style="1" bestFit="1" customWidth="1"/>
    <col min="3" max="3" width="4" style="6" bestFit="1" customWidth="1"/>
    <col min="4" max="4" width="4.77734375" style="1" customWidth="1"/>
    <col min="5" max="5" width="7" style="16" customWidth="1"/>
    <col min="6" max="6" width="4" style="4" bestFit="1" customWidth="1"/>
    <col min="7" max="8" width="7.77734375" style="10" customWidth="1"/>
    <col min="9" max="9" width="5.77734375" style="4" hidden="1" customWidth="1"/>
    <col min="10" max="10" width="10.77734375" style="65" customWidth="1"/>
    <col min="11" max="11" width="28.77734375" style="9" customWidth="1"/>
    <col min="12" max="12" width="7.77734375" style="1" customWidth="1"/>
    <col min="13" max="13" width="9.77734375" style="5" customWidth="1"/>
    <col min="14" max="14" width="4.33203125" style="4" customWidth="1"/>
    <col min="15" max="16" width="6.21875" style="1" hidden="1" customWidth="1"/>
    <col min="17" max="17" width="9" style="1" hidden="1" customWidth="1"/>
    <col min="18" max="18" width="6.33203125" style="1" hidden="1" customWidth="1"/>
    <col min="19" max="19" width="10" style="1" hidden="1" customWidth="1"/>
    <col min="20" max="20" width="12.5546875" style="1" hidden="1" customWidth="1"/>
    <col min="21" max="16384" width="6.21875" style="1"/>
  </cols>
  <sheetData>
    <row r="1" spans="1:20" ht="30" customHeight="1">
      <c r="A1" s="176" t="s">
        <v>555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8"/>
      <c r="R1" s="1" t="s">
        <v>168</v>
      </c>
      <c r="S1" s="1" t="s">
        <v>169</v>
      </c>
      <c r="T1" s="1" t="s">
        <v>170</v>
      </c>
    </row>
    <row r="2" spans="1:20" s="4" customFormat="1" ht="21.95" customHeight="1">
      <c r="A2" s="179" t="s">
        <v>2</v>
      </c>
      <c r="B2" s="180"/>
      <c r="C2" s="180"/>
      <c r="D2" s="180"/>
      <c r="E2" s="180"/>
      <c r="F2" s="180" t="s">
        <v>10</v>
      </c>
      <c r="G2" s="11" t="s">
        <v>9</v>
      </c>
      <c r="H2" s="12" t="s">
        <v>0</v>
      </c>
      <c r="I2" s="182" t="s">
        <v>11</v>
      </c>
      <c r="J2" s="180" t="s">
        <v>12</v>
      </c>
      <c r="K2" s="180"/>
      <c r="L2" s="181" t="s">
        <v>159</v>
      </c>
      <c r="M2" s="181"/>
      <c r="N2" s="174" t="s">
        <v>161</v>
      </c>
      <c r="O2" s="4" t="s">
        <v>13</v>
      </c>
      <c r="P2" s="4" t="s">
        <v>14</v>
      </c>
    </row>
    <row r="3" spans="1:20" s="4" customFormat="1" ht="21.95" customHeight="1">
      <c r="A3" s="68" t="s">
        <v>15</v>
      </c>
      <c r="B3" s="146" t="s">
        <v>19</v>
      </c>
      <c r="C3" s="146" t="s">
        <v>20</v>
      </c>
      <c r="D3" s="146" t="s">
        <v>21</v>
      </c>
      <c r="E3" s="69" t="s">
        <v>16</v>
      </c>
      <c r="F3" s="184"/>
      <c r="G3" s="70" t="s">
        <v>7</v>
      </c>
      <c r="H3" s="71" t="s">
        <v>7</v>
      </c>
      <c r="I3" s="183"/>
      <c r="J3" s="72" t="s">
        <v>3</v>
      </c>
      <c r="K3" s="73" t="s">
        <v>17</v>
      </c>
      <c r="L3" s="146" t="s">
        <v>3</v>
      </c>
      <c r="M3" s="73" t="s">
        <v>160</v>
      </c>
      <c r="N3" s="175"/>
    </row>
    <row r="4" spans="1:20" ht="21.95" customHeight="1">
      <c r="A4" s="144">
        <v>1</v>
      </c>
      <c r="B4" s="145" t="s">
        <v>99</v>
      </c>
      <c r="C4" s="145" t="s">
        <v>100</v>
      </c>
      <c r="D4" s="21" t="s">
        <v>101</v>
      </c>
      <c r="E4" s="100" t="s">
        <v>294</v>
      </c>
      <c r="F4" s="108" t="s">
        <v>102</v>
      </c>
      <c r="G4" s="27">
        <v>877</v>
      </c>
      <c r="H4" s="24">
        <v>41</v>
      </c>
      <c r="I4" s="145"/>
      <c r="J4" s="62" t="s">
        <v>103</v>
      </c>
      <c r="K4" s="117" t="s">
        <v>104</v>
      </c>
      <c r="L4" s="22"/>
      <c r="M4" s="52"/>
      <c r="N4" s="142"/>
      <c r="O4" s="1">
        <f t="shared" ref="O4:O35" si="0">COUNTIF(E4,E:E)</f>
        <v>1</v>
      </c>
      <c r="P4" s="1" t="str">
        <f t="shared" ref="P4:P66" si="1">IF(J4="국유지", "국유지", "사유지")</f>
        <v>사유지</v>
      </c>
      <c r="Q4" s="1" t="str">
        <f t="shared" ref="Q4:Q66" si="2">P4&amp;F4</f>
        <v>사유지답</v>
      </c>
      <c r="R4" s="116">
        <v>4900</v>
      </c>
      <c r="S4" s="116">
        <f t="shared" ref="S4:S67" si="3">IF(R4="-","-",H4*R4)</f>
        <v>200900</v>
      </c>
      <c r="T4" s="116">
        <f t="shared" ref="T4:T67" si="4">IF(R4="-","-",S4*3)</f>
        <v>602700</v>
      </c>
    </row>
    <row r="5" spans="1:20" ht="21.95" customHeight="1">
      <c r="A5" s="68">
        <v>2</v>
      </c>
      <c r="B5" s="146" t="s">
        <v>99</v>
      </c>
      <c r="C5" s="146" t="s">
        <v>100</v>
      </c>
      <c r="D5" s="74" t="s">
        <v>101</v>
      </c>
      <c r="E5" s="101" t="s">
        <v>295</v>
      </c>
      <c r="F5" s="109" t="s">
        <v>105</v>
      </c>
      <c r="G5" s="75">
        <v>258</v>
      </c>
      <c r="H5" s="76">
        <v>157</v>
      </c>
      <c r="I5" s="146"/>
      <c r="J5" s="72" t="s">
        <v>106</v>
      </c>
      <c r="K5" s="118" t="s">
        <v>107</v>
      </c>
      <c r="L5" s="77"/>
      <c r="M5" s="78"/>
      <c r="N5" s="143"/>
      <c r="O5" s="1">
        <f t="shared" si="0"/>
        <v>1</v>
      </c>
      <c r="P5" s="1" t="str">
        <f t="shared" si="1"/>
        <v>사유지</v>
      </c>
      <c r="Q5" s="1" t="str">
        <f t="shared" si="2"/>
        <v>사유지천</v>
      </c>
      <c r="R5" s="116">
        <v>3150</v>
      </c>
      <c r="S5" s="116">
        <f t="shared" si="3"/>
        <v>494550</v>
      </c>
      <c r="T5" s="116">
        <f t="shared" si="4"/>
        <v>1483650</v>
      </c>
    </row>
    <row r="6" spans="1:20" ht="21.95" customHeight="1">
      <c r="A6" s="19">
        <v>3</v>
      </c>
      <c r="B6" s="3" t="s">
        <v>99</v>
      </c>
      <c r="C6" s="3" t="s">
        <v>100</v>
      </c>
      <c r="D6" s="15" t="s">
        <v>101</v>
      </c>
      <c r="E6" s="102" t="s">
        <v>296</v>
      </c>
      <c r="F6" s="110" t="s">
        <v>102</v>
      </c>
      <c r="G6" s="28">
        <v>1986</v>
      </c>
      <c r="H6" s="25">
        <v>325</v>
      </c>
      <c r="I6" s="3"/>
      <c r="J6" s="61" t="s">
        <v>103</v>
      </c>
      <c r="K6" s="119" t="s">
        <v>104</v>
      </c>
      <c r="L6" s="18"/>
      <c r="M6" s="49"/>
      <c r="N6" s="50"/>
      <c r="O6" s="1">
        <f t="shared" si="0"/>
        <v>1</v>
      </c>
      <c r="P6" s="1" t="str">
        <f t="shared" si="1"/>
        <v>사유지</v>
      </c>
      <c r="Q6" s="1" t="str">
        <f t="shared" si="2"/>
        <v>사유지답</v>
      </c>
      <c r="R6" s="116">
        <v>4800</v>
      </c>
      <c r="S6" s="116">
        <f t="shared" si="3"/>
        <v>1560000</v>
      </c>
      <c r="T6" s="116">
        <f t="shared" si="4"/>
        <v>4680000</v>
      </c>
    </row>
    <row r="7" spans="1:20" ht="21.95" customHeight="1">
      <c r="A7" s="79">
        <v>4</v>
      </c>
      <c r="B7" s="80" t="s">
        <v>99</v>
      </c>
      <c r="C7" s="80" t="s">
        <v>100</v>
      </c>
      <c r="D7" s="81" t="s">
        <v>101</v>
      </c>
      <c r="E7" s="103" t="s">
        <v>297</v>
      </c>
      <c r="F7" s="111" t="s">
        <v>108</v>
      </c>
      <c r="G7" s="82">
        <v>1967</v>
      </c>
      <c r="H7" s="83">
        <v>389</v>
      </c>
      <c r="I7" s="80"/>
      <c r="J7" s="84" t="s">
        <v>162</v>
      </c>
      <c r="K7" s="120" t="s">
        <v>71</v>
      </c>
      <c r="L7" s="85"/>
      <c r="M7" s="86"/>
      <c r="N7" s="87"/>
      <c r="O7" s="1">
        <f t="shared" si="0"/>
        <v>1</v>
      </c>
      <c r="P7" s="1" t="str">
        <f t="shared" si="1"/>
        <v>국유지</v>
      </c>
      <c r="Q7" s="1" t="str">
        <f t="shared" si="2"/>
        <v>국유지구</v>
      </c>
      <c r="R7" s="116" t="s">
        <v>288</v>
      </c>
      <c r="S7" s="116" t="str">
        <f t="shared" si="3"/>
        <v>-</v>
      </c>
      <c r="T7" s="116" t="str">
        <f t="shared" si="4"/>
        <v>-</v>
      </c>
    </row>
    <row r="8" spans="1:20" ht="21.95" customHeight="1">
      <c r="A8" s="19">
        <v>5</v>
      </c>
      <c r="B8" s="3" t="s">
        <v>99</v>
      </c>
      <c r="C8" s="3" t="s">
        <v>100</v>
      </c>
      <c r="D8" s="15" t="s">
        <v>101</v>
      </c>
      <c r="E8" s="102" t="s">
        <v>298</v>
      </c>
      <c r="F8" s="110" t="s">
        <v>102</v>
      </c>
      <c r="G8" s="28">
        <v>912</v>
      </c>
      <c r="H8" s="25">
        <v>195</v>
      </c>
      <c r="I8" s="3"/>
      <c r="J8" s="61" t="s">
        <v>109</v>
      </c>
      <c r="K8" s="121" t="s">
        <v>110</v>
      </c>
      <c r="L8" s="18"/>
      <c r="M8" s="49"/>
      <c r="N8" s="50"/>
      <c r="O8" s="1">
        <f t="shared" si="0"/>
        <v>1</v>
      </c>
      <c r="P8" s="1" t="str">
        <f t="shared" si="1"/>
        <v>사유지</v>
      </c>
      <c r="Q8" s="1" t="str">
        <f t="shared" si="2"/>
        <v>사유지답</v>
      </c>
      <c r="R8" s="116">
        <v>4800</v>
      </c>
      <c r="S8" s="116">
        <f t="shared" si="3"/>
        <v>936000</v>
      </c>
      <c r="T8" s="116">
        <f t="shared" si="4"/>
        <v>2808000</v>
      </c>
    </row>
    <row r="9" spans="1:20" ht="21.95" customHeight="1">
      <c r="A9" s="19">
        <v>6</v>
      </c>
      <c r="B9" s="3" t="s">
        <v>99</v>
      </c>
      <c r="C9" s="3" t="s">
        <v>100</v>
      </c>
      <c r="D9" s="15" t="s">
        <v>101</v>
      </c>
      <c r="E9" s="102" t="s">
        <v>299</v>
      </c>
      <c r="F9" s="110" t="s">
        <v>105</v>
      </c>
      <c r="G9" s="28">
        <v>631</v>
      </c>
      <c r="H9" s="25">
        <v>640</v>
      </c>
      <c r="I9" s="3"/>
      <c r="J9" s="61" t="s">
        <v>111</v>
      </c>
      <c r="K9" s="119" t="s">
        <v>112</v>
      </c>
      <c r="L9" s="18"/>
      <c r="M9" s="49"/>
      <c r="N9" s="50"/>
      <c r="O9" s="1">
        <f t="shared" si="0"/>
        <v>1</v>
      </c>
      <c r="P9" s="1" t="str">
        <f t="shared" si="1"/>
        <v>사유지</v>
      </c>
      <c r="Q9" s="1" t="str">
        <f t="shared" si="2"/>
        <v>사유지천</v>
      </c>
      <c r="R9" s="116">
        <v>3150</v>
      </c>
      <c r="S9" s="116">
        <f t="shared" si="3"/>
        <v>2016000</v>
      </c>
      <c r="T9" s="116">
        <f t="shared" si="4"/>
        <v>6048000</v>
      </c>
    </row>
    <row r="10" spans="1:20" ht="21.95" customHeight="1">
      <c r="A10" s="19">
        <v>7</v>
      </c>
      <c r="B10" s="3" t="s">
        <v>99</v>
      </c>
      <c r="C10" s="3" t="s">
        <v>100</v>
      </c>
      <c r="D10" s="15" t="s">
        <v>101</v>
      </c>
      <c r="E10" s="102" t="s">
        <v>300</v>
      </c>
      <c r="F10" s="110" t="s">
        <v>102</v>
      </c>
      <c r="G10" s="28">
        <v>1155</v>
      </c>
      <c r="H10" s="25">
        <v>226</v>
      </c>
      <c r="I10" s="3"/>
      <c r="J10" s="61" t="s">
        <v>109</v>
      </c>
      <c r="K10" s="121" t="s">
        <v>110</v>
      </c>
      <c r="L10" s="18"/>
      <c r="M10" s="49"/>
      <c r="N10" s="50"/>
      <c r="O10" s="1">
        <f t="shared" si="0"/>
        <v>1</v>
      </c>
      <c r="P10" s="1" t="str">
        <f t="shared" si="1"/>
        <v>사유지</v>
      </c>
      <c r="Q10" s="1" t="str">
        <f t="shared" si="2"/>
        <v>사유지답</v>
      </c>
      <c r="R10" s="116">
        <v>4800</v>
      </c>
      <c r="S10" s="116">
        <f t="shared" si="3"/>
        <v>1084800</v>
      </c>
      <c r="T10" s="116">
        <f t="shared" si="4"/>
        <v>3254400</v>
      </c>
    </row>
    <row r="11" spans="1:20" ht="21.95" customHeight="1">
      <c r="A11" s="88">
        <v>8</v>
      </c>
      <c r="B11" s="47" t="s">
        <v>99</v>
      </c>
      <c r="C11" s="47" t="s">
        <v>100</v>
      </c>
      <c r="D11" s="89" t="s">
        <v>101</v>
      </c>
      <c r="E11" s="104" t="s">
        <v>301</v>
      </c>
      <c r="F11" s="112" t="s">
        <v>102</v>
      </c>
      <c r="G11" s="90">
        <v>2587</v>
      </c>
      <c r="H11" s="91">
        <v>263</v>
      </c>
      <c r="I11" s="47"/>
      <c r="J11" s="60" t="s">
        <v>113</v>
      </c>
      <c r="K11" s="122" t="s">
        <v>114</v>
      </c>
      <c r="L11" s="92"/>
      <c r="M11" s="93"/>
      <c r="N11" s="94"/>
      <c r="O11" s="1">
        <f t="shared" si="0"/>
        <v>1</v>
      </c>
      <c r="P11" s="1" t="str">
        <f t="shared" si="1"/>
        <v>사유지</v>
      </c>
      <c r="Q11" s="1" t="str">
        <f t="shared" si="2"/>
        <v>사유지답</v>
      </c>
      <c r="R11" s="116">
        <v>4800</v>
      </c>
      <c r="S11" s="116">
        <f t="shared" si="3"/>
        <v>1262400</v>
      </c>
      <c r="T11" s="116">
        <f t="shared" si="4"/>
        <v>3787200</v>
      </c>
    </row>
    <row r="12" spans="1:20" ht="21.95" customHeight="1">
      <c r="A12" s="19">
        <v>9</v>
      </c>
      <c r="B12" s="3" t="s">
        <v>99</v>
      </c>
      <c r="C12" s="3" t="s">
        <v>100</v>
      </c>
      <c r="D12" s="15" t="s">
        <v>101</v>
      </c>
      <c r="E12" s="102" t="s">
        <v>302</v>
      </c>
      <c r="F12" s="110" t="s">
        <v>102</v>
      </c>
      <c r="G12" s="28">
        <v>905</v>
      </c>
      <c r="H12" s="25">
        <v>38</v>
      </c>
      <c r="I12" s="3"/>
      <c r="J12" s="61" t="s">
        <v>551</v>
      </c>
      <c r="K12" s="119" t="s">
        <v>115</v>
      </c>
      <c r="L12" s="18"/>
      <c r="M12" s="49"/>
      <c r="N12" s="50"/>
      <c r="O12" s="1">
        <f t="shared" si="0"/>
        <v>1</v>
      </c>
      <c r="P12" s="1" t="str">
        <f t="shared" si="1"/>
        <v>사유지</v>
      </c>
      <c r="Q12" s="1" t="str">
        <f t="shared" si="2"/>
        <v>사유지답</v>
      </c>
      <c r="R12" s="116">
        <v>4800</v>
      </c>
      <c r="S12" s="116">
        <f t="shared" si="3"/>
        <v>182400</v>
      </c>
      <c r="T12" s="116">
        <f t="shared" si="4"/>
        <v>547200</v>
      </c>
    </row>
    <row r="13" spans="1:20" ht="21.95" customHeight="1">
      <c r="A13" s="68">
        <v>10</v>
      </c>
      <c r="B13" s="146" t="s">
        <v>99</v>
      </c>
      <c r="C13" s="146" t="s">
        <v>100</v>
      </c>
      <c r="D13" s="74" t="s">
        <v>101</v>
      </c>
      <c r="E13" s="101" t="s">
        <v>303</v>
      </c>
      <c r="F13" s="109" t="s">
        <v>102</v>
      </c>
      <c r="G13" s="75">
        <v>1990</v>
      </c>
      <c r="H13" s="76">
        <v>14</v>
      </c>
      <c r="I13" s="146"/>
      <c r="J13" s="72" t="s">
        <v>552</v>
      </c>
      <c r="K13" s="118" t="s">
        <v>116</v>
      </c>
      <c r="L13" s="77"/>
      <c r="M13" s="78"/>
      <c r="N13" s="143"/>
      <c r="O13" s="1">
        <f t="shared" si="0"/>
        <v>1</v>
      </c>
      <c r="P13" s="1" t="str">
        <f t="shared" si="1"/>
        <v>사유지</v>
      </c>
      <c r="Q13" s="1" t="str">
        <f t="shared" si="2"/>
        <v>사유지답</v>
      </c>
      <c r="R13" s="116">
        <v>4800</v>
      </c>
      <c r="S13" s="116">
        <f t="shared" si="3"/>
        <v>67200</v>
      </c>
      <c r="T13" s="116">
        <f t="shared" si="4"/>
        <v>201600</v>
      </c>
    </row>
    <row r="14" spans="1:20" ht="21.95" customHeight="1">
      <c r="A14" s="19">
        <v>11</v>
      </c>
      <c r="B14" s="3" t="s">
        <v>99</v>
      </c>
      <c r="C14" s="3" t="s">
        <v>100</v>
      </c>
      <c r="D14" s="15" t="s">
        <v>101</v>
      </c>
      <c r="E14" s="102" t="s">
        <v>304</v>
      </c>
      <c r="F14" s="110" t="s">
        <v>102</v>
      </c>
      <c r="G14" s="28">
        <v>1274</v>
      </c>
      <c r="H14" s="25">
        <v>683</v>
      </c>
      <c r="I14" s="3"/>
      <c r="J14" s="61" t="s">
        <v>553</v>
      </c>
      <c r="K14" s="119" t="s">
        <v>117</v>
      </c>
      <c r="L14" s="18"/>
      <c r="M14" s="49"/>
      <c r="N14" s="50"/>
      <c r="O14" s="1">
        <f t="shared" si="0"/>
        <v>1</v>
      </c>
      <c r="P14" s="1" t="str">
        <f t="shared" si="1"/>
        <v>사유지</v>
      </c>
      <c r="Q14" s="1" t="str">
        <f t="shared" si="2"/>
        <v>사유지답</v>
      </c>
      <c r="R14" s="116">
        <v>4650</v>
      </c>
      <c r="S14" s="116">
        <f t="shared" si="3"/>
        <v>3175950</v>
      </c>
      <c r="T14" s="116">
        <f t="shared" si="4"/>
        <v>9527850</v>
      </c>
    </row>
    <row r="15" spans="1:20" ht="21.95" customHeight="1">
      <c r="A15" s="79">
        <v>12</v>
      </c>
      <c r="B15" s="80" t="s">
        <v>99</v>
      </c>
      <c r="C15" s="80" t="s">
        <v>100</v>
      </c>
      <c r="D15" s="81" t="s">
        <v>101</v>
      </c>
      <c r="E15" s="103" t="s">
        <v>305</v>
      </c>
      <c r="F15" s="111" t="s">
        <v>105</v>
      </c>
      <c r="G15" s="82">
        <v>13048</v>
      </c>
      <c r="H15" s="83">
        <v>13197</v>
      </c>
      <c r="I15" s="80"/>
      <c r="J15" s="84" t="s">
        <v>162</v>
      </c>
      <c r="K15" s="120" t="s">
        <v>163</v>
      </c>
      <c r="L15" s="85"/>
      <c r="M15" s="86"/>
      <c r="N15" s="87"/>
      <c r="O15" s="1">
        <f t="shared" si="0"/>
        <v>1</v>
      </c>
      <c r="P15" s="1" t="str">
        <f t="shared" si="1"/>
        <v>국유지</v>
      </c>
      <c r="Q15" s="1" t="str">
        <f t="shared" si="2"/>
        <v>국유지천</v>
      </c>
      <c r="R15" s="116" t="s">
        <v>288</v>
      </c>
      <c r="S15" s="116" t="str">
        <f t="shared" si="3"/>
        <v>-</v>
      </c>
      <c r="T15" s="116" t="str">
        <f t="shared" si="4"/>
        <v>-</v>
      </c>
    </row>
    <row r="16" spans="1:20" ht="21.95" customHeight="1">
      <c r="A16" s="19">
        <v>13</v>
      </c>
      <c r="B16" s="3" t="s">
        <v>99</v>
      </c>
      <c r="C16" s="3" t="s">
        <v>100</v>
      </c>
      <c r="D16" s="15" t="s">
        <v>101</v>
      </c>
      <c r="E16" s="102" t="s">
        <v>306</v>
      </c>
      <c r="F16" s="110" t="s">
        <v>105</v>
      </c>
      <c r="G16" s="28">
        <v>1304</v>
      </c>
      <c r="H16" s="25">
        <v>1322</v>
      </c>
      <c r="I16" s="3"/>
      <c r="J16" s="61" t="s">
        <v>118</v>
      </c>
      <c r="K16" s="123" t="s">
        <v>119</v>
      </c>
      <c r="L16" s="18"/>
      <c r="M16" s="49"/>
      <c r="N16" s="50"/>
      <c r="O16" s="1">
        <f t="shared" si="0"/>
        <v>1</v>
      </c>
      <c r="P16" s="1" t="str">
        <f t="shared" si="1"/>
        <v>사유지</v>
      </c>
      <c r="Q16" s="1" t="str">
        <f t="shared" si="2"/>
        <v>사유지천</v>
      </c>
      <c r="R16" s="116">
        <v>3150</v>
      </c>
      <c r="S16" s="116">
        <f t="shared" si="3"/>
        <v>4164300</v>
      </c>
      <c r="T16" s="116">
        <f t="shared" si="4"/>
        <v>12492900</v>
      </c>
    </row>
    <row r="17" spans="1:20" ht="21.95" customHeight="1">
      <c r="A17" s="19">
        <v>14</v>
      </c>
      <c r="B17" s="3" t="s">
        <v>99</v>
      </c>
      <c r="C17" s="3" t="s">
        <v>100</v>
      </c>
      <c r="D17" s="15" t="s">
        <v>101</v>
      </c>
      <c r="E17" s="102" t="s">
        <v>307</v>
      </c>
      <c r="F17" s="110" t="s">
        <v>102</v>
      </c>
      <c r="G17" s="28">
        <v>2285</v>
      </c>
      <c r="H17" s="25">
        <v>550</v>
      </c>
      <c r="I17" s="3"/>
      <c r="J17" s="61" t="s">
        <v>120</v>
      </c>
      <c r="K17" s="119" t="s">
        <v>121</v>
      </c>
      <c r="L17" s="18"/>
      <c r="M17" s="49"/>
      <c r="N17" s="50"/>
      <c r="O17" s="1">
        <f t="shared" si="0"/>
        <v>1</v>
      </c>
      <c r="P17" s="1" t="str">
        <f t="shared" si="1"/>
        <v>사유지</v>
      </c>
      <c r="Q17" s="1" t="str">
        <f t="shared" si="2"/>
        <v>사유지답</v>
      </c>
      <c r="R17" s="116">
        <v>4650</v>
      </c>
      <c r="S17" s="116">
        <f t="shared" si="3"/>
        <v>2557500</v>
      </c>
      <c r="T17" s="116">
        <f t="shared" si="4"/>
        <v>7672500</v>
      </c>
    </row>
    <row r="18" spans="1:20" ht="21.95" customHeight="1">
      <c r="A18" s="79">
        <v>15</v>
      </c>
      <c r="B18" s="80" t="s">
        <v>99</v>
      </c>
      <c r="C18" s="80" t="s">
        <v>100</v>
      </c>
      <c r="D18" s="81" t="s">
        <v>101</v>
      </c>
      <c r="E18" s="103" t="s">
        <v>308</v>
      </c>
      <c r="F18" s="111" t="s">
        <v>108</v>
      </c>
      <c r="G18" s="82">
        <v>403</v>
      </c>
      <c r="H18" s="83">
        <v>395</v>
      </c>
      <c r="I18" s="80"/>
      <c r="J18" s="84" t="s">
        <v>162</v>
      </c>
      <c r="K18" s="120" t="s">
        <v>71</v>
      </c>
      <c r="L18" s="85"/>
      <c r="M18" s="86"/>
      <c r="N18" s="87"/>
      <c r="O18" s="1">
        <f t="shared" si="0"/>
        <v>1</v>
      </c>
      <c r="P18" s="1" t="str">
        <f t="shared" si="1"/>
        <v>국유지</v>
      </c>
      <c r="Q18" s="1" t="str">
        <f t="shared" si="2"/>
        <v>국유지구</v>
      </c>
      <c r="R18" s="116" t="s">
        <v>288</v>
      </c>
      <c r="S18" s="116" t="str">
        <f t="shared" si="3"/>
        <v>-</v>
      </c>
      <c r="T18" s="116" t="str">
        <f t="shared" si="4"/>
        <v>-</v>
      </c>
    </row>
    <row r="19" spans="1:20" ht="21.95" customHeight="1">
      <c r="A19" s="19">
        <v>16</v>
      </c>
      <c r="B19" s="3" t="s">
        <v>99</v>
      </c>
      <c r="C19" s="3" t="s">
        <v>100</v>
      </c>
      <c r="D19" s="15" t="s">
        <v>101</v>
      </c>
      <c r="E19" s="102" t="s">
        <v>309</v>
      </c>
      <c r="F19" s="110" t="s">
        <v>102</v>
      </c>
      <c r="G19" s="28">
        <v>453</v>
      </c>
      <c r="H19" s="25">
        <v>455</v>
      </c>
      <c r="I19" s="3"/>
      <c r="J19" s="61" t="s">
        <v>122</v>
      </c>
      <c r="K19" s="119" t="s">
        <v>123</v>
      </c>
      <c r="L19" s="18"/>
      <c r="M19" s="49"/>
      <c r="N19" s="50"/>
      <c r="O19" s="1">
        <f t="shared" si="0"/>
        <v>1</v>
      </c>
      <c r="P19" s="1" t="str">
        <f t="shared" si="1"/>
        <v>사유지</v>
      </c>
      <c r="Q19" s="1" t="str">
        <f t="shared" si="2"/>
        <v>사유지답</v>
      </c>
      <c r="R19" s="116">
        <v>990</v>
      </c>
      <c r="S19" s="116">
        <f t="shared" si="3"/>
        <v>450450</v>
      </c>
      <c r="T19" s="116">
        <f t="shared" si="4"/>
        <v>1351350</v>
      </c>
    </row>
    <row r="20" spans="1:20" ht="21.95" customHeight="1">
      <c r="A20" s="19">
        <v>17</v>
      </c>
      <c r="B20" s="3" t="s">
        <v>99</v>
      </c>
      <c r="C20" s="3" t="s">
        <v>100</v>
      </c>
      <c r="D20" s="15" t="s">
        <v>101</v>
      </c>
      <c r="E20" s="102" t="s">
        <v>310</v>
      </c>
      <c r="F20" s="110" t="s">
        <v>102</v>
      </c>
      <c r="G20" s="28">
        <v>1418</v>
      </c>
      <c r="H20" s="25">
        <v>301</v>
      </c>
      <c r="I20" s="3"/>
      <c r="J20" s="61" t="s">
        <v>120</v>
      </c>
      <c r="K20" s="119" t="s">
        <v>121</v>
      </c>
      <c r="L20" s="18"/>
      <c r="M20" s="49"/>
      <c r="N20" s="50"/>
      <c r="O20" s="1">
        <f t="shared" si="0"/>
        <v>1</v>
      </c>
      <c r="P20" s="1" t="str">
        <f t="shared" si="1"/>
        <v>사유지</v>
      </c>
      <c r="Q20" s="1" t="str">
        <f t="shared" si="2"/>
        <v>사유지답</v>
      </c>
      <c r="R20" s="116">
        <v>4650</v>
      </c>
      <c r="S20" s="116">
        <f t="shared" si="3"/>
        <v>1399650</v>
      </c>
      <c r="T20" s="116">
        <f t="shared" si="4"/>
        <v>4198950</v>
      </c>
    </row>
    <row r="21" spans="1:20" ht="21.95" customHeight="1">
      <c r="A21" s="13">
        <v>18</v>
      </c>
      <c r="B21" s="2" t="s">
        <v>99</v>
      </c>
      <c r="C21" s="2" t="s">
        <v>100</v>
      </c>
      <c r="D21" s="14" t="s">
        <v>101</v>
      </c>
      <c r="E21" s="105" t="s">
        <v>311</v>
      </c>
      <c r="F21" s="113" t="s">
        <v>102</v>
      </c>
      <c r="G21" s="20">
        <v>3056</v>
      </c>
      <c r="H21" s="26">
        <v>459</v>
      </c>
      <c r="I21" s="2"/>
      <c r="J21" s="59" t="s">
        <v>124</v>
      </c>
      <c r="K21" s="124" t="s">
        <v>125</v>
      </c>
      <c r="L21" s="23"/>
      <c r="M21" s="51"/>
      <c r="N21" s="48"/>
      <c r="O21" s="1">
        <f t="shared" si="0"/>
        <v>1</v>
      </c>
      <c r="P21" s="1" t="str">
        <f t="shared" si="1"/>
        <v>사유지</v>
      </c>
      <c r="Q21" s="1" t="str">
        <f t="shared" si="2"/>
        <v>사유지답</v>
      </c>
      <c r="R21" s="116">
        <v>4650</v>
      </c>
      <c r="S21" s="116">
        <f t="shared" si="3"/>
        <v>2134350</v>
      </c>
      <c r="T21" s="116">
        <f t="shared" si="4"/>
        <v>6403050</v>
      </c>
    </row>
    <row r="22" spans="1:20" ht="21.95" customHeight="1">
      <c r="A22" s="144">
        <v>19</v>
      </c>
      <c r="B22" s="145" t="s">
        <v>99</v>
      </c>
      <c r="C22" s="145" t="s">
        <v>100</v>
      </c>
      <c r="D22" s="21" t="s">
        <v>101</v>
      </c>
      <c r="E22" s="100" t="s">
        <v>312</v>
      </c>
      <c r="F22" s="108" t="s">
        <v>102</v>
      </c>
      <c r="G22" s="27">
        <v>2000</v>
      </c>
      <c r="H22" s="24">
        <v>115</v>
      </c>
      <c r="I22" s="145"/>
      <c r="J22" s="62" t="s">
        <v>122</v>
      </c>
      <c r="K22" s="117" t="s">
        <v>123</v>
      </c>
      <c r="L22" s="22"/>
      <c r="M22" s="52"/>
      <c r="N22" s="142"/>
      <c r="O22" s="1">
        <f t="shared" si="0"/>
        <v>1</v>
      </c>
      <c r="P22" s="1" t="str">
        <f t="shared" si="1"/>
        <v>사유지</v>
      </c>
      <c r="Q22" s="1" t="str">
        <f t="shared" si="2"/>
        <v>사유지답</v>
      </c>
      <c r="R22" s="116">
        <v>4650</v>
      </c>
      <c r="S22" s="116">
        <f t="shared" si="3"/>
        <v>534750</v>
      </c>
      <c r="T22" s="116">
        <f t="shared" si="4"/>
        <v>1604250</v>
      </c>
    </row>
    <row r="23" spans="1:20" ht="21.95" customHeight="1">
      <c r="A23" s="19">
        <v>20</v>
      </c>
      <c r="B23" s="3" t="s">
        <v>99</v>
      </c>
      <c r="C23" s="3" t="s">
        <v>100</v>
      </c>
      <c r="D23" s="15" t="s">
        <v>101</v>
      </c>
      <c r="E23" s="102" t="s">
        <v>313</v>
      </c>
      <c r="F23" s="110" t="s">
        <v>102</v>
      </c>
      <c r="G23" s="28">
        <v>1000</v>
      </c>
      <c r="H23" s="25">
        <v>29</v>
      </c>
      <c r="I23" s="3"/>
      <c r="J23" s="61" t="s">
        <v>126</v>
      </c>
      <c r="K23" s="125" t="s">
        <v>127</v>
      </c>
      <c r="L23" s="18"/>
      <c r="M23" s="49"/>
      <c r="N23" s="50"/>
      <c r="O23" s="1">
        <f t="shared" si="0"/>
        <v>1</v>
      </c>
      <c r="P23" s="1" t="str">
        <f t="shared" si="1"/>
        <v>사유지</v>
      </c>
      <c r="Q23" s="1" t="str">
        <f t="shared" si="2"/>
        <v>사유지답</v>
      </c>
      <c r="R23" s="116">
        <v>4650</v>
      </c>
      <c r="S23" s="116">
        <f t="shared" si="3"/>
        <v>134850</v>
      </c>
      <c r="T23" s="116">
        <f t="shared" si="4"/>
        <v>404550</v>
      </c>
    </row>
    <row r="24" spans="1:20" ht="21.95" customHeight="1">
      <c r="A24" s="54">
        <v>21</v>
      </c>
      <c r="B24" s="15" t="s">
        <v>99</v>
      </c>
      <c r="C24" s="15" t="s">
        <v>100</v>
      </c>
      <c r="D24" s="15" t="s">
        <v>101</v>
      </c>
      <c r="E24" s="106" t="s">
        <v>314</v>
      </c>
      <c r="F24" s="114" t="s">
        <v>128</v>
      </c>
      <c r="G24" s="55">
        <v>176</v>
      </c>
      <c r="H24" s="56">
        <v>180</v>
      </c>
      <c r="I24" s="15"/>
      <c r="J24" s="61" t="s">
        <v>162</v>
      </c>
      <c r="K24" s="121" t="s">
        <v>71</v>
      </c>
      <c r="L24" s="35"/>
      <c r="M24" s="57"/>
      <c r="N24" s="58"/>
      <c r="O24" s="1">
        <f t="shared" si="0"/>
        <v>1</v>
      </c>
      <c r="P24" s="1" t="str">
        <f t="shared" si="1"/>
        <v>국유지</v>
      </c>
      <c r="Q24" s="1" t="str">
        <f t="shared" si="2"/>
        <v>국유지도</v>
      </c>
      <c r="R24" s="116" t="s">
        <v>288</v>
      </c>
      <c r="S24" s="116" t="str">
        <f t="shared" si="3"/>
        <v>-</v>
      </c>
      <c r="T24" s="116" t="str">
        <f t="shared" si="4"/>
        <v>-</v>
      </c>
    </row>
    <row r="25" spans="1:20" ht="21.95" customHeight="1">
      <c r="A25" s="54">
        <v>22</v>
      </c>
      <c r="B25" s="15" t="s">
        <v>99</v>
      </c>
      <c r="C25" s="15" t="s">
        <v>100</v>
      </c>
      <c r="D25" s="15" t="s">
        <v>101</v>
      </c>
      <c r="E25" s="106" t="s">
        <v>315</v>
      </c>
      <c r="F25" s="114" t="s">
        <v>102</v>
      </c>
      <c r="G25" s="55">
        <v>1100</v>
      </c>
      <c r="H25" s="56">
        <v>1101</v>
      </c>
      <c r="I25" s="15"/>
      <c r="J25" s="61" t="s">
        <v>122</v>
      </c>
      <c r="K25" s="121" t="s">
        <v>123</v>
      </c>
      <c r="L25" s="35"/>
      <c r="M25" s="57"/>
      <c r="N25" s="58"/>
      <c r="O25" s="1">
        <f t="shared" si="0"/>
        <v>1</v>
      </c>
      <c r="P25" s="1" t="str">
        <f t="shared" si="1"/>
        <v>사유지</v>
      </c>
      <c r="Q25" s="1" t="str">
        <f t="shared" si="2"/>
        <v>사유지답</v>
      </c>
      <c r="R25" s="116">
        <v>4650</v>
      </c>
      <c r="S25" s="116">
        <f t="shared" si="3"/>
        <v>5119650</v>
      </c>
      <c r="T25" s="116">
        <f t="shared" si="4"/>
        <v>15358950</v>
      </c>
    </row>
    <row r="26" spans="1:20" ht="21.95" customHeight="1">
      <c r="A26" s="54">
        <v>23</v>
      </c>
      <c r="B26" s="15" t="s">
        <v>99</v>
      </c>
      <c r="C26" s="15" t="s">
        <v>100</v>
      </c>
      <c r="D26" s="15" t="s">
        <v>101</v>
      </c>
      <c r="E26" s="106" t="s">
        <v>316</v>
      </c>
      <c r="F26" s="114" t="s">
        <v>102</v>
      </c>
      <c r="G26" s="55">
        <v>253</v>
      </c>
      <c r="H26" s="56">
        <v>254</v>
      </c>
      <c r="I26" s="15"/>
      <c r="J26" s="61" t="s">
        <v>122</v>
      </c>
      <c r="K26" s="121" t="s">
        <v>123</v>
      </c>
      <c r="L26" s="35"/>
      <c r="M26" s="57"/>
      <c r="N26" s="58"/>
      <c r="O26" s="1">
        <f t="shared" si="0"/>
        <v>1</v>
      </c>
      <c r="P26" s="1" t="str">
        <f t="shared" si="1"/>
        <v>사유지</v>
      </c>
      <c r="Q26" s="1" t="str">
        <f t="shared" si="2"/>
        <v>사유지답</v>
      </c>
      <c r="R26" s="116">
        <v>990</v>
      </c>
      <c r="S26" s="116">
        <f t="shared" si="3"/>
        <v>251460</v>
      </c>
      <c r="T26" s="116">
        <f t="shared" si="4"/>
        <v>754380</v>
      </c>
    </row>
    <row r="27" spans="1:20" ht="21.95" customHeight="1">
      <c r="A27" s="19">
        <v>24</v>
      </c>
      <c r="B27" s="3" t="s">
        <v>99</v>
      </c>
      <c r="C27" s="3" t="s">
        <v>100</v>
      </c>
      <c r="D27" s="15" t="s">
        <v>101</v>
      </c>
      <c r="E27" s="102" t="s">
        <v>317</v>
      </c>
      <c r="F27" s="110" t="s">
        <v>108</v>
      </c>
      <c r="G27" s="28">
        <v>7161</v>
      </c>
      <c r="H27" s="25">
        <v>786</v>
      </c>
      <c r="I27" s="3"/>
      <c r="J27" s="61" t="s">
        <v>162</v>
      </c>
      <c r="K27" s="119" t="s">
        <v>71</v>
      </c>
      <c r="L27" s="18"/>
      <c r="M27" s="49"/>
      <c r="N27" s="50"/>
      <c r="O27" s="1">
        <f t="shared" si="0"/>
        <v>1</v>
      </c>
      <c r="P27" s="1" t="str">
        <f t="shared" si="1"/>
        <v>국유지</v>
      </c>
      <c r="Q27" s="1" t="str">
        <f t="shared" si="2"/>
        <v>국유지구</v>
      </c>
      <c r="R27" s="116" t="s">
        <v>288</v>
      </c>
      <c r="S27" s="116" t="str">
        <f t="shared" si="3"/>
        <v>-</v>
      </c>
      <c r="T27" s="116" t="str">
        <f t="shared" si="4"/>
        <v>-</v>
      </c>
    </row>
    <row r="28" spans="1:20" ht="21.95" customHeight="1">
      <c r="A28" s="19">
        <v>25</v>
      </c>
      <c r="B28" s="3" t="s">
        <v>99</v>
      </c>
      <c r="C28" s="3" t="s">
        <v>100</v>
      </c>
      <c r="D28" s="15" t="s">
        <v>101</v>
      </c>
      <c r="E28" s="102" t="s">
        <v>318</v>
      </c>
      <c r="F28" s="110" t="s">
        <v>128</v>
      </c>
      <c r="G28" s="28">
        <v>29</v>
      </c>
      <c r="H28" s="25">
        <v>31</v>
      </c>
      <c r="I28" s="3"/>
      <c r="J28" s="61" t="s">
        <v>162</v>
      </c>
      <c r="K28" s="119" t="s">
        <v>163</v>
      </c>
      <c r="L28" s="18"/>
      <c r="M28" s="49"/>
      <c r="N28" s="50"/>
      <c r="O28" s="1">
        <f t="shared" si="0"/>
        <v>1</v>
      </c>
      <c r="P28" s="1" t="str">
        <f t="shared" si="1"/>
        <v>국유지</v>
      </c>
      <c r="Q28" s="1" t="str">
        <f t="shared" si="2"/>
        <v>국유지도</v>
      </c>
      <c r="R28" s="116" t="s">
        <v>288</v>
      </c>
      <c r="S28" s="116" t="str">
        <f t="shared" si="3"/>
        <v>-</v>
      </c>
      <c r="T28" s="116" t="str">
        <f t="shared" si="4"/>
        <v>-</v>
      </c>
    </row>
    <row r="29" spans="1:20" ht="21.95" customHeight="1">
      <c r="A29" s="19">
        <v>26</v>
      </c>
      <c r="B29" s="3" t="s">
        <v>99</v>
      </c>
      <c r="C29" s="3" t="s">
        <v>100</v>
      </c>
      <c r="D29" s="15" t="s">
        <v>101</v>
      </c>
      <c r="E29" s="102" t="s">
        <v>319</v>
      </c>
      <c r="F29" s="110" t="s">
        <v>102</v>
      </c>
      <c r="G29" s="28">
        <v>1474</v>
      </c>
      <c r="H29" s="25">
        <v>864</v>
      </c>
      <c r="I29" s="3"/>
      <c r="J29" s="61" t="s">
        <v>129</v>
      </c>
      <c r="K29" s="126" t="s">
        <v>130</v>
      </c>
      <c r="L29" s="18"/>
      <c r="M29" s="49"/>
      <c r="N29" s="50"/>
      <c r="O29" s="1">
        <f t="shared" si="0"/>
        <v>1</v>
      </c>
      <c r="P29" s="1" t="str">
        <f t="shared" si="1"/>
        <v>사유지</v>
      </c>
      <c r="Q29" s="1" t="str">
        <f t="shared" si="2"/>
        <v>사유지답</v>
      </c>
      <c r="R29" s="116">
        <v>4800</v>
      </c>
      <c r="S29" s="116">
        <f t="shared" si="3"/>
        <v>4147200</v>
      </c>
      <c r="T29" s="116">
        <f t="shared" si="4"/>
        <v>12441600</v>
      </c>
    </row>
    <row r="30" spans="1:20" ht="21.95" customHeight="1">
      <c r="A30" s="19">
        <v>27</v>
      </c>
      <c r="B30" s="3" t="s">
        <v>99</v>
      </c>
      <c r="C30" s="3" t="s">
        <v>100</v>
      </c>
      <c r="D30" s="15" t="s">
        <v>101</v>
      </c>
      <c r="E30" s="102" t="s">
        <v>320</v>
      </c>
      <c r="F30" s="110" t="s">
        <v>102</v>
      </c>
      <c r="G30" s="28">
        <v>1111</v>
      </c>
      <c r="H30" s="25">
        <v>516</v>
      </c>
      <c r="I30" s="3"/>
      <c r="J30" s="61" t="s">
        <v>129</v>
      </c>
      <c r="K30" s="126" t="s">
        <v>130</v>
      </c>
      <c r="L30" s="18"/>
      <c r="M30" s="49"/>
      <c r="N30" s="50"/>
      <c r="O30" s="1">
        <f t="shared" si="0"/>
        <v>1</v>
      </c>
      <c r="P30" s="1" t="str">
        <f t="shared" si="1"/>
        <v>사유지</v>
      </c>
      <c r="Q30" s="1" t="str">
        <f t="shared" si="2"/>
        <v>사유지답</v>
      </c>
      <c r="R30" s="116">
        <v>4800</v>
      </c>
      <c r="S30" s="116">
        <f t="shared" si="3"/>
        <v>2476800</v>
      </c>
      <c r="T30" s="116">
        <f t="shared" si="4"/>
        <v>7430400</v>
      </c>
    </row>
    <row r="31" spans="1:20" ht="21.95" customHeight="1">
      <c r="A31" s="19">
        <v>28</v>
      </c>
      <c r="B31" s="3" t="s">
        <v>99</v>
      </c>
      <c r="C31" s="3" t="s">
        <v>100</v>
      </c>
      <c r="D31" s="15" t="s">
        <v>101</v>
      </c>
      <c r="E31" s="107" t="s">
        <v>321</v>
      </c>
      <c r="F31" s="110" t="s">
        <v>102</v>
      </c>
      <c r="G31" s="28">
        <v>1846</v>
      </c>
      <c r="H31" s="25">
        <v>163</v>
      </c>
      <c r="I31" s="3"/>
      <c r="J31" s="61" t="s">
        <v>131</v>
      </c>
      <c r="K31" s="125" t="s">
        <v>132</v>
      </c>
      <c r="L31" s="18"/>
      <c r="M31" s="49"/>
      <c r="N31" s="50"/>
      <c r="O31" s="1">
        <f t="shared" si="0"/>
        <v>1</v>
      </c>
      <c r="P31" s="1" t="str">
        <f t="shared" si="1"/>
        <v>사유지</v>
      </c>
      <c r="Q31" s="1" t="str">
        <f t="shared" si="2"/>
        <v>사유지답</v>
      </c>
      <c r="R31" s="116">
        <v>4800</v>
      </c>
      <c r="S31" s="116">
        <f t="shared" si="3"/>
        <v>782400</v>
      </c>
      <c r="T31" s="116">
        <f t="shared" si="4"/>
        <v>2347200</v>
      </c>
    </row>
    <row r="32" spans="1:20" ht="21.95" customHeight="1">
      <c r="A32" s="19">
        <v>29</v>
      </c>
      <c r="B32" s="3" t="s">
        <v>99</v>
      </c>
      <c r="C32" s="3" t="s">
        <v>100</v>
      </c>
      <c r="D32" s="15" t="s">
        <v>101</v>
      </c>
      <c r="E32" s="102" t="s">
        <v>322</v>
      </c>
      <c r="F32" s="110" t="s">
        <v>108</v>
      </c>
      <c r="G32" s="28">
        <v>1904</v>
      </c>
      <c r="H32" s="25">
        <v>286</v>
      </c>
      <c r="I32" s="3"/>
      <c r="J32" s="61" t="s">
        <v>162</v>
      </c>
      <c r="K32" s="119" t="s">
        <v>71</v>
      </c>
      <c r="L32" s="18"/>
      <c r="M32" s="49"/>
      <c r="N32" s="50"/>
      <c r="O32" s="1">
        <f t="shared" si="0"/>
        <v>1</v>
      </c>
      <c r="P32" s="1" t="str">
        <f t="shared" si="1"/>
        <v>국유지</v>
      </c>
      <c r="Q32" s="1" t="str">
        <f t="shared" si="2"/>
        <v>국유지구</v>
      </c>
      <c r="R32" s="116" t="s">
        <v>288</v>
      </c>
      <c r="S32" s="116" t="str">
        <f t="shared" si="3"/>
        <v>-</v>
      </c>
      <c r="T32" s="116" t="str">
        <f t="shared" si="4"/>
        <v>-</v>
      </c>
    </row>
    <row r="33" spans="1:20" ht="21.95" customHeight="1">
      <c r="A33" s="19">
        <v>30</v>
      </c>
      <c r="B33" s="3" t="s">
        <v>99</v>
      </c>
      <c r="C33" s="3" t="s">
        <v>100</v>
      </c>
      <c r="D33" s="15" t="s">
        <v>101</v>
      </c>
      <c r="E33" s="102" t="s">
        <v>323</v>
      </c>
      <c r="F33" s="110" t="s">
        <v>133</v>
      </c>
      <c r="G33" s="28">
        <v>2788</v>
      </c>
      <c r="H33" s="25">
        <v>468</v>
      </c>
      <c r="I33" s="3"/>
      <c r="J33" s="61" t="s">
        <v>162</v>
      </c>
      <c r="K33" s="119" t="s">
        <v>71</v>
      </c>
      <c r="L33" s="18"/>
      <c r="M33" s="49"/>
      <c r="N33" s="50"/>
      <c r="O33" s="1">
        <f t="shared" si="0"/>
        <v>1</v>
      </c>
      <c r="P33" s="1" t="str">
        <f t="shared" si="1"/>
        <v>국유지</v>
      </c>
      <c r="Q33" s="1" t="str">
        <f t="shared" si="2"/>
        <v>국유지제</v>
      </c>
      <c r="R33" s="116" t="s">
        <v>288</v>
      </c>
      <c r="S33" s="116" t="str">
        <f t="shared" si="3"/>
        <v>-</v>
      </c>
      <c r="T33" s="116" t="str">
        <f t="shared" si="4"/>
        <v>-</v>
      </c>
    </row>
    <row r="34" spans="1:20" ht="21.95" customHeight="1">
      <c r="A34" s="19">
        <v>31</v>
      </c>
      <c r="B34" s="3" t="s">
        <v>99</v>
      </c>
      <c r="C34" s="3" t="s">
        <v>100</v>
      </c>
      <c r="D34" s="15" t="s">
        <v>101</v>
      </c>
      <c r="E34" s="102" t="s">
        <v>324</v>
      </c>
      <c r="F34" s="110" t="s">
        <v>105</v>
      </c>
      <c r="G34" s="28">
        <v>7332</v>
      </c>
      <c r="H34" s="25">
        <v>1099</v>
      </c>
      <c r="I34" s="3"/>
      <c r="J34" s="61" t="s">
        <v>162</v>
      </c>
      <c r="K34" s="119" t="s">
        <v>71</v>
      </c>
      <c r="L34" s="18"/>
      <c r="M34" s="49"/>
      <c r="N34" s="50"/>
      <c r="O34" s="1">
        <f t="shared" si="0"/>
        <v>1</v>
      </c>
      <c r="P34" s="1" t="str">
        <f t="shared" si="1"/>
        <v>국유지</v>
      </c>
      <c r="Q34" s="1" t="str">
        <f t="shared" si="2"/>
        <v>국유지천</v>
      </c>
      <c r="R34" s="116" t="s">
        <v>288</v>
      </c>
      <c r="S34" s="116" t="str">
        <f t="shared" si="3"/>
        <v>-</v>
      </c>
      <c r="T34" s="116" t="str">
        <f t="shared" si="4"/>
        <v>-</v>
      </c>
    </row>
    <row r="35" spans="1:20" ht="21.95" customHeight="1">
      <c r="A35" s="19">
        <v>32</v>
      </c>
      <c r="B35" s="3" t="s">
        <v>99</v>
      </c>
      <c r="C35" s="3" t="s">
        <v>100</v>
      </c>
      <c r="D35" s="15" t="s">
        <v>101</v>
      </c>
      <c r="E35" s="102" t="s">
        <v>325</v>
      </c>
      <c r="F35" s="110" t="s">
        <v>105</v>
      </c>
      <c r="G35" s="28">
        <v>1458</v>
      </c>
      <c r="H35" s="25">
        <v>608</v>
      </c>
      <c r="I35" s="3"/>
      <c r="J35" s="61" t="s">
        <v>134</v>
      </c>
      <c r="K35" s="119" t="s">
        <v>115</v>
      </c>
      <c r="L35" s="18"/>
      <c r="M35" s="49"/>
      <c r="N35" s="50"/>
      <c r="O35" s="1">
        <f t="shared" si="0"/>
        <v>1</v>
      </c>
      <c r="P35" s="1" t="str">
        <f t="shared" si="1"/>
        <v>사유지</v>
      </c>
      <c r="Q35" s="1" t="str">
        <f t="shared" si="2"/>
        <v>사유지천</v>
      </c>
      <c r="R35" s="116">
        <v>3150</v>
      </c>
      <c r="S35" s="116">
        <f t="shared" si="3"/>
        <v>1915200</v>
      </c>
      <c r="T35" s="116">
        <f t="shared" si="4"/>
        <v>5745600</v>
      </c>
    </row>
    <row r="36" spans="1:20" ht="21.95" customHeight="1">
      <c r="A36" s="19">
        <v>33</v>
      </c>
      <c r="B36" s="3" t="s">
        <v>99</v>
      </c>
      <c r="C36" s="3" t="s">
        <v>100</v>
      </c>
      <c r="D36" s="15" t="s">
        <v>101</v>
      </c>
      <c r="E36" s="102" t="s">
        <v>326</v>
      </c>
      <c r="F36" s="110" t="s">
        <v>105</v>
      </c>
      <c r="G36" s="28">
        <v>1024.5</v>
      </c>
      <c r="H36" s="25">
        <v>220</v>
      </c>
      <c r="I36" s="3"/>
      <c r="J36" s="61" t="s">
        <v>162</v>
      </c>
      <c r="K36" s="119" t="s">
        <v>163</v>
      </c>
      <c r="L36" s="18"/>
      <c r="M36" s="49"/>
      <c r="N36" s="50"/>
      <c r="O36" s="1">
        <f t="shared" ref="O36:O67" si="5">COUNTIF(E36,E:E)</f>
        <v>1</v>
      </c>
      <c r="P36" s="1" t="str">
        <f t="shared" si="1"/>
        <v>국유지</v>
      </c>
      <c r="Q36" s="1" t="str">
        <f t="shared" si="2"/>
        <v>국유지천</v>
      </c>
      <c r="R36" s="116" t="s">
        <v>288</v>
      </c>
      <c r="S36" s="116" t="str">
        <f t="shared" si="3"/>
        <v>-</v>
      </c>
      <c r="T36" s="116" t="str">
        <f t="shared" si="4"/>
        <v>-</v>
      </c>
    </row>
    <row r="37" spans="1:20" ht="21.95" customHeight="1">
      <c r="A37" s="19">
        <v>34</v>
      </c>
      <c r="B37" s="3" t="s">
        <v>99</v>
      </c>
      <c r="C37" s="3" t="s">
        <v>100</v>
      </c>
      <c r="D37" s="15" t="s">
        <v>101</v>
      </c>
      <c r="E37" s="102" t="s">
        <v>327</v>
      </c>
      <c r="F37" s="110" t="s">
        <v>128</v>
      </c>
      <c r="G37" s="28">
        <v>2871.2</v>
      </c>
      <c r="H37" s="25">
        <v>275</v>
      </c>
      <c r="I37" s="3"/>
      <c r="J37" s="61" t="s">
        <v>162</v>
      </c>
      <c r="K37" s="119" t="s">
        <v>71</v>
      </c>
      <c r="L37" s="18"/>
      <c r="M37" s="49"/>
      <c r="N37" s="50"/>
      <c r="O37" s="1">
        <f t="shared" si="5"/>
        <v>1</v>
      </c>
      <c r="P37" s="1" t="str">
        <f t="shared" si="1"/>
        <v>국유지</v>
      </c>
      <c r="Q37" s="1" t="str">
        <f t="shared" si="2"/>
        <v>국유지도</v>
      </c>
      <c r="R37" s="116" t="s">
        <v>288</v>
      </c>
      <c r="S37" s="116" t="str">
        <f t="shared" si="3"/>
        <v>-</v>
      </c>
      <c r="T37" s="116" t="str">
        <f t="shared" si="4"/>
        <v>-</v>
      </c>
    </row>
    <row r="38" spans="1:20" ht="21.95" customHeight="1">
      <c r="A38" s="19">
        <v>35</v>
      </c>
      <c r="B38" s="3" t="s">
        <v>99</v>
      </c>
      <c r="C38" s="3" t="s">
        <v>100</v>
      </c>
      <c r="D38" s="15" t="s">
        <v>101</v>
      </c>
      <c r="E38" s="102" t="s">
        <v>328</v>
      </c>
      <c r="F38" s="110" t="s">
        <v>108</v>
      </c>
      <c r="G38" s="28">
        <v>1095.2</v>
      </c>
      <c r="H38" s="25">
        <v>78</v>
      </c>
      <c r="I38" s="3"/>
      <c r="J38" s="61" t="s">
        <v>162</v>
      </c>
      <c r="K38" s="119" t="s">
        <v>71</v>
      </c>
      <c r="L38" s="18"/>
      <c r="M38" s="49"/>
      <c r="N38" s="50"/>
      <c r="O38" s="1">
        <f t="shared" si="5"/>
        <v>1</v>
      </c>
      <c r="P38" s="1" t="str">
        <f t="shared" si="1"/>
        <v>국유지</v>
      </c>
      <c r="Q38" s="1" t="str">
        <f t="shared" si="2"/>
        <v>국유지구</v>
      </c>
      <c r="R38" s="116" t="s">
        <v>288</v>
      </c>
      <c r="S38" s="116" t="str">
        <f t="shared" si="3"/>
        <v>-</v>
      </c>
      <c r="T38" s="116" t="str">
        <f t="shared" si="4"/>
        <v>-</v>
      </c>
    </row>
    <row r="39" spans="1:20" ht="21.95" customHeight="1">
      <c r="A39" s="13">
        <v>36</v>
      </c>
      <c r="B39" s="2" t="s">
        <v>99</v>
      </c>
      <c r="C39" s="2" t="s">
        <v>100</v>
      </c>
      <c r="D39" s="14" t="s">
        <v>101</v>
      </c>
      <c r="E39" s="105" t="s">
        <v>329</v>
      </c>
      <c r="F39" s="113" t="s">
        <v>102</v>
      </c>
      <c r="G39" s="20">
        <v>1034.5999999999999</v>
      </c>
      <c r="H39" s="26">
        <v>408</v>
      </c>
      <c r="I39" s="2"/>
      <c r="J39" s="59" t="s">
        <v>135</v>
      </c>
      <c r="K39" s="127" t="s">
        <v>136</v>
      </c>
      <c r="L39" s="23"/>
      <c r="M39" s="51"/>
      <c r="N39" s="48"/>
      <c r="O39" s="1">
        <f t="shared" si="5"/>
        <v>1</v>
      </c>
      <c r="P39" s="1" t="str">
        <f t="shared" si="1"/>
        <v>사유지</v>
      </c>
      <c r="Q39" s="1" t="str">
        <f t="shared" si="2"/>
        <v>사유지답</v>
      </c>
      <c r="R39" s="116">
        <v>4040</v>
      </c>
      <c r="S39" s="116">
        <f t="shared" si="3"/>
        <v>1648320</v>
      </c>
      <c r="T39" s="116">
        <f t="shared" si="4"/>
        <v>4944960</v>
      </c>
    </row>
    <row r="40" spans="1:20" ht="21.95" customHeight="1">
      <c r="A40" s="144">
        <v>37</v>
      </c>
      <c r="B40" s="145" t="s">
        <v>99</v>
      </c>
      <c r="C40" s="145" t="s">
        <v>100</v>
      </c>
      <c r="D40" s="21" t="s">
        <v>101</v>
      </c>
      <c r="E40" s="100" t="s">
        <v>330</v>
      </c>
      <c r="F40" s="108" t="s">
        <v>108</v>
      </c>
      <c r="G40" s="27">
        <v>3773.5</v>
      </c>
      <c r="H40" s="24">
        <v>427</v>
      </c>
      <c r="I40" s="145"/>
      <c r="J40" s="62" t="s">
        <v>162</v>
      </c>
      <c r="K40" s="117" t="s">
        <v>71</v>
      </c>
      <c r="L40" s="22"/>
      <c r="M40" s="52"/>
      <c r="N40" s="142"/>
      <c r="O40" s="1">
        <f t="shared" si="5"/>
        <v>1</v>
      </c>
      <c r="P40" s="1" t="str">
        <f t="shared" si="1"/>
        <v>국유지</v>
      </c>
      <c r="Q40" s="1" t="str">
        <f t="shared" si="2"/>
        <v>국유지구</v>
      </c>
      <c r="R40" s="116" t="s">
        <v>288</v>
      </c>
      <c r="S40" s="116" t="str">
        <f t="shared" si="3"/>
        <v>-</v>
      </c>
      <c r="T40" s="116" t="str">
        <f t="shared" si="4"/>
        <v>-</v>
      </c>
    </row>
    <row r="41" spans="1:20" ht="21.95" customHeight="1">
      <c r="A41" s="19">
        <v>38</v>
      </c>
      <c r="B41" s="3" t="s">
        <v>99</v>
      </c>
      <c r="C41" s="3" t="s">
        <v>100</v>
      </c>
      <c r="D41" s="15" t="s">
        <v>101</v>
      </c>
      <c r="E41" s="102" t="s">
        <v>331</v>
      </c>
      <c r="F41" s="110" t="s">
        <v>128</v>
      </c>
      <c r="G41" s="28">
        <v>426.9</v>
      </c>
      <c r="H41" s="25">
        <v>274</v>
      </c>
      <c r="I41" s="3"/>
      <c r="J41" s="61" t="s">
        <v>162</v>
      </c>
      <c r="K41" s="119" t="s">
        <v>71</v>
      </c>
      <c r="L41" s="18"/>
      <c r="M41" s="49"/>
      <c r="N41" s="50"/>
      <c r="O41" s="1">
        <f t="shared" si="5"/>
        <v>1</v>
      </c>
      <c r="P41" s="1" t="str">
        <f t="shared" si="1"/>
        <v>국유지</v>
      </c>
      <c r="Q41" s="1" t="str">
        <f t="shared" si="2"/>
        <v>국유지도</v>
      </c>
      <c r="R41" s="116" t="s">
        <v>288</v>
      </c>
      <c r="S41" s="116" t="str">
        <f t="shared" si="3"/>
        <v>-</v>
      </c>
      <c r="T41" s="116" t="str">
        <f t="shared" si="4"/>
        <v>-</v>
      </c>
    </row>
    <row r="42" spans="1:20" ht="21.95" customHeight="1">
      <c r="A42" s="19">
        <v>39</v>
      </c>
      <c r="B42" s="3" t="s">
        <v>99</v>
      </c>
      <c r="C42" s="3" t="s">
        <v>100</v>
      </c>
      <c r="D42" s="15" t="s">
        <v>101</v>
      </c>
      <c r="E42" s="102" t="s">
        <v>332</v>
      </c>
      <c r="F42" s="110" t="s">
        <v>105</v>
      </c>
      <c r="G42" s="28">
        <v>2215</v>
      </c>
      <c r="H42" s="25">
        <v>2238</v>
      </c>
      <c r="I42" s="3"/>
      <c r="J42" s="61" t="s">
        <v>137</v>
      </c>
      <c r="K42" s="119" t="s">
        <v>138</v>
      </c>
      <c r="L42" s="18"/>
      <c r="M42" s="49"/>
      <c r="N42" s="50"/>
      <c r="O42" s="1">
        <f t="shared" si="5"/>
        <v>1</v>
      </c>
      <c r="P42" s="1" t="str">
        <f t="shared" si="1"/>
        <v>사유지</v>
      </c>
      <c r="Q42" s="1" t="str">
        <f t="shared" si="2"/>
        <v>사유지천</v>
      </c>
      <c r="R42" s="116">
        <v>1050</v>
      </c>
      <c r="S42" s="116">
        <f t="shared" si="3"/>
        <v>2349900</v>
      </c>
      <c r="T42" s="116">
        <f t="shared" si="4"/>
        <v>7049700</v>
      </c>
    </row>
    <row r="43" spans="1:20" ht="21.95" customHeight="1">
      <c r="A43" s="19">
        <v>40</v>
      </c>
      <c r="B43" s="3" t="s">
        <v>99</v>
      </c>
      <c r="C43" s="3" t="s">
        <v>100</v>
      </c>
      <c r="D43" s="15" t="s">
        <v>101</v>
      </c>
      <c r="E43" s="102" t="s">
        <v>333</v>
      </c>
      <c r="F43" s="110" t="s">
        <v>102</v>
      </c>
      <c r="G43" s="28">
        <v>2606.6999999999998</v>
      </c>
      <c r="H43" s="25">
        <v>845</v>
      </c>
      <c r="I43" s="3"/>
      <c r="J43" s="61" t="s">
        <v>139</v>
      </c>
      <c r="K43" s="119" t="s">
        <v>140</v>
      </c>
      <c r="L43" s="18"/>
      <c r="M43" s="49"/>
      <c r="N43" s="50"/>
      <c r="O43" s="1">
        <f t="shared" si="5"/>
        <v>1</v>
      </c>
      <c r="P43" s="1" t="str">
        <f t="shared" si="1"/>
        <v>사유지</v>
      </c>
      <c r="Q43" s="1" t="str">
        <f t="shared" si="2"/>
        <v>사유지답</v>
      </c>
      <c r="R43" s="116">
        <v>4600</v>
      </c>
      <c r="S43" s="116">
        <f t="shared" si="3"/>
        <v>3887000</v>
      </c>
      <c r="T43" s="116">
        <f t="shared" si="4"/>
        <v>11661000</v>
      </c>
    </row>
    <row r="44" spans="1:20" ht="21.95" customHeight="1">
      <c r="A44" s="19">
        <v>41</v>
      </c>
      <c r="B44" s="3" t="s">
        <v>99</v>
      </c>
      <c r="C44" s="3" t="s">
        <v>100</v>
      </c>
      <c r="D44" s="15" t="s">
        <v>101</v>
      </c>
      <c r="E44" s="102" t="s">
        <v>334</v>
      </c>
      <c r="F44" s="110" t="s">
        <v>128</v>
      </c>
      <c r="G44" s="28">
        <v>1806.2</v>
      </c>
      <c r="H44" s="25">
        <v>1793</v>
      </c>
      <c r="I44" s="3"/>
      <c r="J44" s="61" t="s">
        <v>162</v>
      </c>
      <c r="K44" s="119" t="s">
        <v>71</v>
      </c>
      <c r="L44" s="18"/>
      <c r="M44" s="49"/>
      <c r="N44" s="50"/>
      <c r="O44" s="1">
        <f t="shared" si="5"/>
        <v>1</v>
      </c>
      <c r="P44" s="1" t="str">
        <f t="shared" si="1"/>
        <v>국유지</v>
      </c>
      <c r="Q44" s="1" t="str">
        <f t="shared" si="2"/>
        <v>국유지도</v>
      </c>
      <c r="R44" s="116" t="s">
        <v>288</v>
      </c>
      <c r="S44" s="116" t="str">
        <f t="shared" si="3"/>
        <v>-</v>
      </c>
      <c r="T44" s="116" t="str">
        <f t="shared" si="4"/>
        <v>-</v>
      </c>
    </row>
    <row r="45" spans="1:20" ht="21.95" customHeight="1">
      <c r="A45" s="19">
        <v>42</v>
      </c>
      <c r="B45" s="3" t="s">
        <v>99</v>
      </c>
      <c r="C45" s="3" t="s">
        <v>100</v>
      </c>
      <c r="D45" s="15" t="s">
        <v>101</v>
      </c>
      <c r="E45" s="102" t="s">
        <v>335</v>
      </c>
      <c r="F45" s="110" t="s">
        <v>108</v>
      </c>
      <c r="G45" s="28">
        <v>846</v>
      </c>
      <c r="H45" s="25">
        <v>847</v>
      </c>
      <c r="I45" s="3"/>
      <c r="J45" s="61" t="s">
        <v>162</v>
      </c>
      <c r="K45" s="119" t="s">
        <v>71</v>
      </c>
      <c r="L45" s="18"/>
      <c r="M45" s="49"/>
      <c r="N45" s="50"/>
      <c r="O45" s="1">
        <f t="shared" si="5"/>
        <v>1</v>
      </c>
      <c r="P45" s="1" t="str">
        <f t="shared" si="1"/>
        <v>국유지</v>
      </c>
      <c r="Q45" s="1" t="str">
        <f t="shared" si="2"/>
        <v>국유지구</v>
      </c>
      <c r="R45" s="116" t="s">
        <v>288</v>
      </c>
      <c r="S45" s="116" t="str">
        <f t="shared" si="3"/>
        <v>-</v>
      </c>
      <c r="T45" s="116" t="str">
        <f t="shared" si="4"/>
        <v>-</v>
      </c>
    </row>
    <row r="46" spans="1:20" ht="21.95" customHeight="1">
      <c r="A46" s="19">
        <v>43</v>
      </c>
      <c r="B46" s="3" t="s">
        <v>99</v>
      </c>
      <c r="C46" s="3" t="s">
        <v>100</v>
      </c>
      <c r="D46" s="15" t="s">
        <v>101</v>
      </c>
      <c r="E46" s="102" t="s">
        <v>336</v>
      </c>
      <c r="F46" s="110" t="s">
        <v>102</v>
      </c>
      <c r="G46" s="28">
        <v>342.2</v>
      </c>
      <c r="H46" s="25">
        <v>89</v>
      </c>
      <c r="I46" s="3"/>
      <c r="J46" s="61" t="s">
        <v>141</v>
      </c>
      <c r="K46" s="119" t="s">
        <v>142</v>
      </c>
      <c r="L46" s="18"/>
      <c r="M46" s="49"/>
      <c r="N46" s="50"/>
      <c r="O46" s="1">
        <f t="shared" si="5"/>
        <v>1</v>
      </c>
      <c r="P46" s="1" t="str">
        <f t="shared" si="1"/>
        <v>사유지</v>
      </c>
      <c r="Q46" s="1" t="str">
        <f t="shared" si="2"/>
        <v>사유지답</v>
      </c>
      <c r="R46" s="116">
        <v>4600</v>
      </c>
      <c r="S46" s="116">
        <f t="shared" si="3"/>
        <v>409400</v>
      </c>
      <c r="T46" s="116">
        <f t="shared" si="4"/>
        <v>1228200</v>
      </c>
    </row>
    <row r="47" spans="1:20" ht="21.95" customHeight="1">
      <c r="A47" s="19">
        <v>44</v>
      </c>
      <c r="B47" s="3" t="s">
        <v>99</v>
      </c>
      <c r="C47" s="3" t="s">
        <v>100</v>
      </c>
      <c r="D47" s="15" t="s">
        <v>101</v>
      </c>
      <c r="E47" s="102" t="s">
        <v>337</v>
      </c>
      <c r="F47" s="110" t="s">
        <v>128</v>
      </c>
      <c r="G47" s="28">
        <v>271</v>
      </c>
      <c r="H47" s="25">
        <v>85</v>
      </c>
      <c r="I47" s="3"/>
      <c r="J47" s="61" t="s">
        <v>162</v>
      </c>
      <c r="K47" s="119" t="s">
        <v>71</v>
      </c>
      <c r="L47" s="18"/>
      <c r="M47" s="49"/>
      <c r="N47" s="50"/>
      <c r="O47" s="1">
        <f t="shared" si="5"/>
        <v>1</v>
      </c>
      <c r="P47" s="1" t="str">
        <f t="shared" si="1"/>
        <v>국유지</v>
      </c>
      <c r="Q47" s="1" t="str">
        <f t="shared" si="2"/>
        <v>국유지도</v>
      </c>
      <c r="R47" s="116" t="s">
        <v>288</v>
      </c>
      <c r="S47" s="116" t="str">
        <f t="shared" si="3"/>
        <v>-</v>
      </c>
      <c r="T47" s="116" t="str">
        <f t="shared" si="4"/>
        <v>-</v>
      </c>
    </row>
    <row r="48" spans="1:20" ht="21.95" customHeight="1">
      <c r="A48" s="19">
        <v>45</v>
      </c>
      <c r="B48" s="3" t="s">
        <v>99</v>
      </c>
      <c r="C48" s="3" t="s">
        <v>100</v>
      </c>
      <c r="D48" s="15" t="s">
        <v>101</v>
      </c>
      <c r="E48" s="102" t="s">
        <v>338</v>
      </c>
      <c r="F48" s="110" t="s">
        <v>102</v>
      </c>
      <c r="G48" s="28">
        <v>4218.8999999999996</v>
      </c>
      <c r="H48" s="25">
        <v>983</v>
      </c>
      <c r="I48" s="3"/>
      <c r="J48" s="61" t="s">
        <v>141</v>
      </c>
      <c r="K48" s="119" t="s">
        <v>142</v>
      </c>
      <c r="L48" s="18"/>
      <c r="M48" s="49"/>
      <c r="N48" s="50"/>
      <c r="O48" s="1">
        <f t="shared" si="5"/>
        <v>1</v>
      </c>
      <c r="P48" s="1" t="str">
        <f t="shared" si="1"/>
        <v>사유지</v>
      </c>
      <c r="Q48" s="1" t="str">
        <f t="shared" si="2"/>
        <v>사유지답</v>
      </c>
      <c r="R48" s="116">
        <v>4600</v>
      </c>
      <c r="S48" s="116">
        <f t="shared" si="3"/>
        <v>4521800</v>
      </c>
      <c r="T48" s="116">
        <f t="shared" si="4"/>
        <v>13565400</v>
      </c>
    </row>
    <row r="49" spans="1:20" ht="21.95" customHeight="1">
      <c r="A49" s="19">
        <v>46</v>
      </c>
      <c r="B49" s="3" t="s">
        <v>99</v>
      </c>
      <c r="C49" s="3" t="s">
        <v>100</v>
      </c>
      <c r="D49" s="15" t="s">
        <v>101</v>
      </c>
      <c r="E49" s="102" t="s">
        <v>339</v>
      </c>
      <c r="F49" s="110" t="s">
        <v>102</v>
      </c>
      <c r="G49" s="28">
        <v>847.8</v>
      </c>
      <c r="H49" s="25">
        <v>218</v>
      </c>
      <c r="I49" s="3"/>
      <c r="J49" s="61" t="s">
        <v>141</v>
      </c>
      <c r="K49" s="119" t="s">
        <v>142</v>
      </c>
      <c r="L49" s="18"/>
      <c r="M49" s="49"/>
      <c r="N49" s="50"/>
      <c r="O49" s="1">
        <f t="shared" si="5"/>
        <v>1</v>
      </c>
      <c r="P49" s="1" t="str">
        <f t="shared" si="1"/>
        <v>사유지</v>
      </c>
      <c r="Q49" s="1" t="str">
        <f t="shared" si="2"/>
        <v>사유지답</v>
      </c>
      <c r="R49" s="116">
        <v>4600</v>
      </c>
      <c r="S49" s="116">
        <f t="shared" si="3"/>
        <v>1002800</v>
      </c>
      <c r="T49" s="116">
        <f t="shared" si="4"/>
        <v>3008400</v>
      </c>
    </row>
    <row r="50" spans="1:20" ht="21.95" customHeight="1">
      <c r="A50" s="19">
        <v>47</v>
      </c>
      <c r="B50" s="3" t="s">
        <v>99</v>
      </c>
      <c r="C50" s="3" t="s">
        <v>100</v>
      </c>
      <c r="D50" s="15" t="s">
        <v>101</v>
      </c>
      <c r="E50" s="102" t="s">
        <v>340</v>
      </c>
      <c r="F50" s="110" t="s">
        <v>102</v>
      </c>
      <c r="G50" s="28">
        <v>2847.4</v>
      </c>
      <c r="H50" s="25">
        <v>862</v>
      </c>
      <c r="I50" s="3"/>
      <c r="J50" s="61" t="s">
        <v>143</v>
      </c>
      <c r="K50" s="123" t="s">
        <v>144</v>
      </c>
      <c r="L50" s="18"/>
      <c r="M50" s="49"/>
      <c r="N50" s="50"/>
      <c r="O50" s="1">
        <f t="shared" si="5"/>
        <v>1</v>
      </c>
      <c r="P50" s="1" t="str">
        <f t="shared" si="1"/>
        <v>사유지</v>
      </c>
      <c r="Q50" s="1" t="str">
        <f t="shared" si="2"/>
        <v>사유지답</v>
      </c>
      <c r="R50" s="116">
        <v>4600</v>
      </c>
      <c r="S50" s="116">
        <f t="shared" si="3"/>
        <v>3965200</v>
      </c>
      <c r="T50" s="116">
        <f t="shared" si="4"/>
        <v>11895600</v>
      </c>
    </row>
    <row r="51" spans="1:20" ht="21.95" customHeight="1">
      <c r="A51" s="19">
        <v>48</v>
      </c>
      <c r="B51" s="3" t="s">
        <v>99</v>
      </c>
      <c r="C51" s="3" t="s">
        <v>100</v>
      </c>
      <c r="D51" s="15" t="s">
        <v>101</v>
      </c>
      <c r="E51" s="102" t="s">
        <v>341</v>
      </c>
      <c r="F51" s="110" t="s">
        <v>102</v>
      </c>
      <c r="G51" s="28">
        <v>2499.1</v>
      </c>
      <c r="H51" s="25">
        <v>865</v>
      </c>
      <c r="I51" s="3"/>
      <c r="J51" s="61" t="s">
        <v>145</v>
      </c>
      <c r="K51" s="119" t="s">
        <v>146</v>
      </c>
      <c r="L51" s="18"/>
      <c r="M51" s="49"/>
      <c r="N51" s="50"/>
      <c r="O51" s="1">
        <f t="shared" si="5"/>
        <v>1</v>
      </c>
      <c r="P51" s="1" t="str">
        <f t="shared" si="1"/>
        <v>사유지</v>
      </c>
      <c r="Q51" s="1" t="str">
        <f t="shared" si="2"/>
        <v>사유지답</v>
      </c>
      <c r="R51" s="116">
        <v>4600</v>
      </c>
      <c r="S51" s="116">
        <f t="shared" si="3"/>
        <v>3979000</v>
      </c>
      <c r="T51" s="116">
        <f t="shared" si="4"/>
        <v>11937000</v>
      </c>
    </row>
    <row r="52" spans="1:20" ht="21.95" customHeight="1">
      <c r="A52" s="19">
        <v>49</v>
      </c>
      <c r="B52" s="3" t="s">
        <v>99</v>
      </c>
      <c r="C52" s="3" t="s">
        <v>100</v>
      </c>
      <c r="D52" s="15" t="s">
        <v>101</v>
      </c>
      <c r="E52" s="102" t="s">
        <v>342</v>
      </c>
      <c r="F52" s="110" t="s">
        <v>102</v>
      </c>
      <c r="G52" s="28">
        <v>2570.9</v>
      </c>
      <c r="H52" s="25">
        <v>825</v>
      </c>
      <c r="I52" s="3"/>
      <c r="J52" s="61" t="s">
        <v>147</v>
      </c>
      <c r="K52" s="123" t="s">
        <v>148</v>
      </c>
      <c r="L52" s="18"/>
      <c r="M52" s="49"/>
      <c r="N52" s="50"/>
      <c r="O52" s="1">
        <f t="shared" si="5"/>
        <v>1</v>
      </c>
      <c r="P52" s="1" t="str">
        <f t="shared" si="1"/>
        <v>사유지</v>
      </c>
      <c r="Q52" s="1" t="str">
        <f t="shared" si="2"/>
        <v>사유지답</v>
      </c>
      <c r="R52" s="116">
        <v>4600</v>
      </c>
      <c r="S52" s="116">
        <f t="shared" si="3"/>
        <v>3795000</v>
      </c>
      <c r="T52" s="116">
        <f t="shared" si="4"/>
        <v>11385000</v>
      </c>
    </row>
    <row r="53" spans="1:20" ht="21.95" customHeight="1">
      <c r="A53" s="19">
        <v>50</v>
      </c>
      <c r="B53" s="3" t="s">
        <v>99</v>
      </c>
      <c r="C53" s="3" t="s">
        <v>100</v>
      </c>
      <c r="D53" s="15" t="s">
        <v>101</v>
      </c>
      <c r="E53" s="102" t="s">
        <v>343</v>
      </c>
      <c r="F53" s="110" t="s">
        <v>102</v>
      </c>
      <c r="G53" s="28">
        <v>1780</v>
      </c>
      <c r="H53" s="25">
        <v>498</v>
      </c>
      <c r="I53" s="3"/>
      <c r="J53" s="61" t="s">
        <v>147</v>
      </c>
      <c r="K53" s="123" t="s">
        <v>148</v>
      </c>
      <c r="L53" s="18"/>
      <c r="M53" s="49"/>
      <c r="N53" s="50"/>
      <c r="O53" s="1">
        <f t="shared" si="5"/>
        <v>1</v>
      </c>
      <c r="P53" s="1" t="str">
        <f t="shared" si="1"/>
        <v>사유지</v>
      </c>
      <c r="Q53" s="1" t="str">
        <f t="shared" si="2"/>
        <v>사유지답</v>
      </c>
      <c r="R53" s="116">
        <v>4600</v>
      </c>
      <c r="S53" s="116">
        <f t="shared" si="3"/>
        <v>2290800</v>
      </c>
      <c r="T53" s="116">
        <f t="shared" si="4"/>
        <v>6872400</v>
      </c>
    </row>
    <row r="54" spans="1:20" ht="21.95" customHeight="1">
      <c r="A54" s="19">
        <v>51</v>
      </c>
      <c r="B54" s="3" t="s">
        <v>99</v>
      </c>
      <c r="C54" s="3" t="s">
        <v>100</v>
      </c>
      <c r="D54" s="15" t="s">
        <v>101</v>
      </c>
      <c r="E54" s="102" t="s">
        <v>344</v>
      </c>
      <c r="F54" s="110" t="s">
        <v>105</v>
      </c>
      <c r="G54" s="28">
        <v>493.5</v>
      </c>
      <c r="H54" s="25">
        <v>494</v>
      </c>
      <c r="I54" s="3"/>
      <c r="J54" s="61" t="s">
        <v>162</v>
      </c>
      <c r="K54" s="119" t="s">
        <v>163</v>
      </c>
      <c r="L54" s="18"/>
      <c r="M54" s="49"/>
      <c r="N54" s="50"/>
      <c r="O54" s="1">
        <f t="shared" si="5"/>
        <v>1</v>
      </c>
      <c r="P54" s="1" t="str">
        <f t="shared" si="1"/>
        <v>국유지</v>
      </c>
      <c r="Q54" s="1" t="str">
        <f t="shared" si="2"/>
        <v>국유지천</v>
      </c>
      <c r="R54" s="116" t="s">
        <v>288</v>
      </c>
      <c r="S54" s="116" t="str">
        <f t="shared" si="3"/>
        <v>-</v>
      </c>
      <c r="T54" s="116" t="str">
        <f t="shared" si="4"/>
        <v>-</v>
      </c>
    </row>
    <row r="55" spans="1:20" ht="21.95" customHeight="1">
      <c r="A55" s="19">
        <v>52</v>
      </c>
      <c r="B55" s="3" t="s">
        <v>99</v>
      </c>
      <c r="C55" s="3" t="s">
        <v>100</v>
      </c>
      <c r="D55" s="15" t="s">
        <v>101</v>
      </c>
      <c r="E55" s="102" t="s">
        <v>345</v>
      </c>
      <c r="F55" s="110" t="s">
        <v>102</v>
      </c>
      <c r="G55" s="28">
        <v>1055.9000000000001</v>
      </c>
      <c r="H55" s="25">
        <v>250</v>
      </c>
      <c r="I55" s="3"/>
      <c r="J55" s="61" t="s">
        <v>147</v>
      </c>
      <c r="K55" s="123" t="s">
        <v>148</v>
      </c>
      <c r="L55" s="18"/>
      <c r="M55" s="49"/>
      <c r="N55" s="50"/>
      <c r="O55" s="1">
        <f t="shared" si="5"/>
        <v>1</v>
      </c>
      <c r="P55" s="1" t="str">
        <f t="shared" si="1"/>
        <v>사유지</v>
      </c>
      <c r="Q55" s="1" t="str">
        <f t="shared" si="2"/>
        <v>사유지답</v>
      </c>
      <c r="R55" s="116">
        <v>4600</v>
      </c>
      <c r="S55" s="116">
        <f t="shared" si="3"/>
        <v>1150000</v>
      </c>
      <c r="T55" s="116">
        <f t="shared" si="4"/>
        <v>3450000</v>
      </c>
    </row>
    <row r="56" spans="1:20" ht="21.95" customHeight="1">
      <c r="A56" s="19">
        <v>53</v>
      </c>
      <c r="B56" s="3" t="s">
        <v>99</v>
      </c>
      <c r="C56" s="3" t="s">
        <v>100</v>
      </c>
      <c r="D56" s="15" t="s">
        <v>101</v>
      </c>
      <c r="E56" s="102" t="s">
        <v>346</v>
      </c>
      <c r="F56" s="110" t="s">
        <v>102</v>
      </c>
      <c r="G56" s="28">
        <v>3101.1</v>
      </c>
      <c r="H56" s="25">
        <v>523</v>
      </c>
      <c r="I56" s="3"/>
      <c r="J56" s="61" t="s">
        <v>149</v>
      </c>
      <c r="K56" s="119" t="s">
        <v>150</v>
      </c>
      <c r="L56" s="18"/>
      <c r="M56" s="49"/>
      <c r="N56" s="50"/>
      <c r="O56" s="1">
        <f t="shared" si="5"/>
        <v>1</v>
      </c>
      <c r="P56" s="1" t="str">
        <f t="shared" si="1"/>
        <v>사유지</v>
      </c>
      <c r="Q56" s="1" t="str">
        <f t="shared" si="2"/>
        <v>사유지답</v>
      </c>
      <c r="R56" s="116">
        <v>4600</v>
      </c>
      <c r="S56" s="116">
        <f t="shared" si="3"/>
        <v>2405800</v>
      </c>
      <c r="T56" s="116">
        <f t="shared" si="4"/>
        <v>7217400</v>
      </c>
    </row>
    <row r="57" spans="1:20" ht="21.95" customHeight="1">
      <c r="A57" s="13">
        <v>54</v>
      </c>
      <c r="B57" s="2" t="s">
        <v>99</v>
      </c>
      <c r="C57" s="2" t="s">
        <v>100</v>
      </c>
      <c r="D57" s="14" t="s">
        <v>101</v>
      </c>
      <c r="E57" s="105" t="s">
        <v>347</v>
      </c>
      <c r="F57" s="113" t="s">
        <v>102</v>
      </c>
      <c r="G57" s="20">
        <v>3333.5</v>
      </c>
      <c r="H57" s="26">
        <v>358</v>
      </c>
      <c r="I57" s="2"/>
      <c r="J57" s="59" t="s">
        <v>131</v>
      </c>
      <c r="K57" s="128" t="s">
        <v>132</v>
      </c>
      <c r="L57" s="23"/>
      <c r="M57" s="51"/>
      <c r="N57" s="48"/>
      <c r="O57" s="1">
        <f t="shared" si="5"/>
        <v>1</v>
      </c>
      <c r="P57" s="1" t="str">
        <f t="shared" si="1"/>
        <v>사유지</v>
      </c>
      <c r="Q57" s="1" t="str">
        <f t="shared" si="2"/>
        <v>사유지답</v>
      </c>
      <c r="R57" s="116">
        <v>4600</v>
      </c>
      <c r="S57" s="116">
        <f t="shared" si="3"/>
        <v>1646800</v>
      </c>
      <c r="T57" s="116">
        <f t="shared" si="4"/>
        <v>4940400</v>
      </c>
    </row>
    <row r="58" spans="1:20" ht="21.95" customHeight="1">
      <c r="A58" s="144">
        <v>55</v>
      </c>
      <c r="B58" s="145" t="s">
        <v>99</v>
      </c>
      <c r="C58" s="145" t="s">
        <v>100</v>
      </c>
      <c r="D58" s="21" t="s">
        <v>101</v>
      </c>
      <c r="E58" s="100" t="s">
        <v>348</v>
      </c>
      <c r="F58" s="108" t="s">
        <v>102</v>
      </c>
      <c r="G58" s="27">
        <v>1451.5</v>
      </c>
      <c r="H58" s="24">
        <v>154</v>
      </c>
      <c r="I58" s="145"/>
      <c r="J58" s="62" t="s">
        <v>131</v>
      </c>
      <c r="K58" s="129" t="s">
        <v>132</v>
      </c>
      <c r="L58" s="22"/>
      <c r="M58" s="52"/>
      <c r="N58" s="142"/>
      <c r="O58" s="1">
        <f t="shared" si="5"/>
        <v>1</v>
      </c>
      <c r="P58" s="1" t="str">
        <f t="shared" si="1"/>
        <v>사유지</v>
      </c>
      <c r="Q58" s="1" t="str">
        <f t="shared" si="2"/>
        <v>사유지답</v>
      </c>
      <c r="R58" s="116">
        <v>4600</v>
      </c>
      <c r="S58" s="116">
        <f t="shared" si="3"/>
        <v>708400</v>
      </c>
      <c r="T58" s="116">
        <f t="shared" si="4"/>
        <v>2125200</v>
      </c>
    </row>
    <row r="59" spans="1:20" ht="21.95" customHeight="1">
      <c r="A59" s="19">
        <v>56</v>
      </c>
      <c r="B59" s="3" t="s">
        <v>99</v>
      </c>
      <c r="C59" s="3" t="s">
        <v>100</v>
      </c>
      <c r="D59" s="15" t="s">
        <v>101</v>
      </c>
      <c r="E59" s="102" t="s">
        <v>349</v>
      </c>
      <c r="F59" s="110" t="s">
        <v>102</v>
      </c>
      <c r="G59" s="28">
        <v>1923.6</v>
      </c>
      <c r="H59" s="25">
        <v>272</v>
      </c>
      <c r="I59" s="3"/>
      <c r="J59" s="61" t="s">
        <v>131</v>
      </c>
      <c r="K59" s="125" t="s">
        <v>132</v>
      </c>
      <c r="L59" s="18"/>
      <c r="M59" s="49"/>
      <c r="N59" s="50"/>
      <c r="O59" s="1">
        <f t="shared" si="5"/>
        <v>1</v>
      </c>
      <c r="P59" s="1" t="str">
        <f t="shared" si="1"/>
        <v>사유지</v>
      </c>
      <c r="Q59" s="1" t="str">
        <f t="shared" si="2"/>
        <v>사유지답</v>
      </c>
      <c r="R59" s="116">
        <v>4600</v>
      </c>
      <c r="S59" s="116">
        <f t="shared" si="3"/>
        <v>1251200</v>
      </c>
      <c r="T59" s="116">
        <f t="shared" si="4"/>
        <v>3753600</v>
      </c>
    </row>
    <row r="60" spans="1:20" ht="21.95" customHeight="1">
      <c r="A60" s="19">
        <v>57</v>
      </c>
      <c r="B60" s="3" t="s">
        <v>99</v>
      </c>
      <c r="C60" s="3" t="s">
        <v>100</v>
      </c>
      <c r="D60" s="15" t="s">
        <v>101</v>
      </c>
      <c r="E60" s="102" t="s">
        <v>350</v>
      </c>
      <c r="F60" s="110" t="s">
        <v>102</v>
      </c>
      <c r="G60" s="28">
        <v>1194.2</v>
      </c>
      <c r="H60" s="25">
        <v>217</v>
      </c>
      <c r="I60" s="3"/>
      <c r="J60" s="61" t="s">
        <v>131</v>
      </c>
      <c r="K60" s="125" t="s">
        <v>132</v>
      </c>
      <c r="L60" s="18"/>
      <c r="M60" s="49"/>
      <c r="N60" s="50"/>
      <c r="O60" s="1">
        <f t="shared" si="5"/>
        <v>1</v>
      </c>
      <c r="P60" s="1" t="str">
        <f t="shared" si="1"/>
        <v>사유지</v>
      </c>
      <c r="Q60" s="1" t="str">
        <f t="shared" si="2"/>
        <v>사유지답</v>
      </c>
      <c r="R60" s="116">
        <v>4600</v>
      </c>
      <c r="S60" s="116">
        <f t="shared" si="3"/>
        <v>998200</v>
      </c>
      <c r="T60" s="116">
        <f t="shared" si="4"/>
        <v>2994600</v>
      </c>
    </row>
    <row r="61" spans="1:20" ht="21.95" customHeight="1">
      <c r="A61" s="19">
        <v>58</v>
      </c>
      <c r="B61" s="3" t="s">
        <v>99</v>
      </c>
      <c r="C61" s="3" t="s">
        <v>100</v>
      </c>
      <c r="D61" s="15" t="s">
        <v>101</v>
      </c>
      <c r="E61" s="102" t="s">
        <v>351</v>
      </c>
      <c r="F61" s="110" t="s">
        <v>102</v>
      </c>
      <c r="G61" s="28">
        <v>1839</v>
      </c>
      <c r="H61" s="28">
        <v>315</v>
      </c>
      <c r="I61" s="3"/>
      <c r="J61" s="61" t="s">
        <v>131</v>
      </c>
      <c r="K61" s="125" t="s">
        <v>132</v>
      </c>
      <c r="L61" s="18"/>
      <c r="M61" s="49"/>
      <c r="N61" s="50"/>
      <c r="O61" s="1">
        <f t="shared" si="5"/>
        <v>1</v>
      </c>
      <c r="P61" s="1" t="str">
        <f t="shared" si="1"/>
        <v>사유지</v>
      </c>
      <c r="Q61" s="1" t="str">
        <f t="shared" si="2"/>
        <v>사유지답</v>
      </c>
      <c r="R61" s="116">
        <v>4600</v>
      </c>
      <c r="S61" s="116">
        <f t="shared" si="3"/>
        <v>1449000</v>
      </c>
      <c r="T61" s="116">
        <f t="shared" si="4"/>
        <v>4347000</v>
      </c>
    </row>
    <row r="62" spans="1:20" ht="21.95" customHeight="1">
      <c r="A62" s="19">
        <v>59</v>
      </c>
      <c r="B62" s="3" t="s">
        <v>99</v>
      </c>
      <c r="C62" s="3" t="s">
        <v>100</v>
      </c>
      <c r="D62" s="15" t="s">
        <v>101</v>
      </c>
      <c r="E62" s="102" t="s">
        <v>352</v>
      </c>
      <c r="F62" s="110" t="s">
        <v>102</v>
      </c>
      <c r="G62" s="28">
        <v>2701</v>
      </c>
      <c r="H62" s="25">
        <v>432</v>
      </c>
      <c r="I62" s="3"/>
      <c r="J62" s="61" t="s">
        <v>151</v>
      </c>
      <c r="K62" s="119" t="s">
        <v>152</v>
      </c>
      <c r="L62" s="18"/>
      <c r="M62" s="49"/>
      <c r="N62" s="50"/>
      <c r="O62" s="1">
        <f t="shared" si="5"/>
        <v>1</v>
      </c>
      <c r="P62" s="1" t="str">
        <f t="shared" si="1"/>
        <v>사유지</v>
      </c>
      <c r="Q62" s="1" t="str">
        <f t="shared" si="2"/>
        <v>사유지답</v>
      </c>
      <c r="R62" s="116">
        <v>4600</v>
      </c>
      <c r="S62" s="116">
        <f t="shared" si="3"/>
        <v>1987200</v>
      </c>
      <c r="T62" s="116">
        <f t="shared" si="4"/>
        <v>5961600</v>
      </c>
    </row>
    <row r="63" spans="1:20" ht="21.95" customHeight="1">
      <c r="A63" s="19">
        <v>60</v>
      </c>
      <c r="B63" s="3" t="s">
        <v>99</v>
      </c>
      <c r="C63" s="3" t="s">
        <v>100</v>
      </c>
      <c r="D63" s="15" t="s">
        <v>101</v>
      </c>
      <c r="E63" s="102" t="s">
        <v>353</v>
      </c>
      <c r="F63" s="110" t="s">
        <v>102</v>
      </c>
      <c r="G63" s="28">
        <v>1255.4000000000001</v>
      </c>
      <c r="H63" s="25">
        <v>148</v>
      </c>
      <c r="I63" s="3"/>
      <c r="J63" s="61" t="s">
        <v>151</v>
      </c>
      <c r="K63" s="119" t="s">
        <v>152</v>
      </c>
      <c r="L63" s="18"/>
      <c r="M63" s="49"/>
      <c r="N63" s="50"/>
      <c r="O63" s="1">
        <f t="shared" si="5"/>
        <v>1</v>
      </c>
      <c r="P63" s="1" t="str">
        <f t="shared" si="1"/>
        <v>사유지</v>
      </c>
      <c r="Q63" s="1" t="str">
        <f t="shared" si="2"/>
        <v>사유지답</v>
      </c>
      <c r="R63" s="116">
        <v>4460</v>
      </c>
      <c r="S63" s="116">
        <f t="shared" si="3"/>
        <v>660080</v>
      </c>
      <c r="T63" s="116">
        <f t="shared" si="4"/>
        <v>1980240</v>
      </c>
    </row>
    <row r="64" spans="1:20" ht="21.95" customHeight="1">
      <c r="A64" s="19">
        <v>61</v>
      </c>
      <c r="B64" s="3" t="s">
        <v>99</v>
      </c>
      <c r="C64" s="3" t="s">
        <v>100</v>
      </c>
      <c r="D64" s="15" t="s">
        <v>101</v>
      </c>
      <c r="E64" s="102" t="s">
        <v>354</v>
      </c>
      <c r="F64" s="110" t="s">
        <v>102</v>
      </c>
      <c r="G64" s="28">
        <v>962</v>
      </c>
      <c r="H64" s="25">
        <v>75</v>
      </c>
      <c r="I64" s="3"/>
      <c r="J64" s="61" t="s">
        <v>151</v>
      </c>
      <c r="K64" s="119" t="s">
        <v>152</v>
      </c>
      <c r="L64" s="18"/>
      <c r="M64" s="49"/>
      <c r="N64" s="50"/>
      <c r="O64" s="1">
        <f t="shared" si="5"/>
        <v>1</v>
      </c>
      <c r="P64" s="1" t="str">
        <f t="shared" si="1"/>
        <v>사유지</v>
      </c>
      <c r="Q64" s="1" t="str">
        <f t="shared" si="2"/>
        <v>사유지답</v>
      </c>
      <c r="R64" s="116">
        <v>4460</v>
      </c>
      <c r="S64" s="116">
        <f t="shared" si="3"/>
        <v>334500</v>
      </c>
      <c r="T64" s="116">
        <f t="shared" si="4"/>
        <v>1003500</v>
      </c>
    </row>
    <row r="65" spans="1:20" ht="21.95" customHeight="1">
      <c r="A65" s="19">
        <v>62</v>
      </c>
      <c r="B65" s="3" t="s">
        <v>99</v>
      </c>
      <c r="C65" s="3" t="s">
        <v>100</v>
      </c>
      <c r="D65" s="15" t="s">
        <v>101</v>
      </c>
      <c r="E65" s="102" t="s">
        <v>355</v>
      </c>
      <c r="F65" s="110" t="s">
        <v>102</v>
      </c>
      <c r="G65" s="28">
        <v>1206.9000000000001</v>
      </c>
      <c r="H65" s="25">
        <v>32</v>
      </c>
      <c r="I65" s="3"/>
      <c r="J65" s="61" t="s">
        <v>151</v>
      </c>
      <c r="K65" s="119" t="s">
        <v>152</v>
      </c>
      <c r="L65" s="18"/>
      <c r="M65" s="49"/>
      <c r="N65" s="50"/>
      <c r="O65" s="1">
        <f t="shared" si="5"/>
        <v>1</v>
      </c>
      <c r="P65" s="1" t="str">
        <f t="shared" si="1"/>
        <v>사유지</v>
      </c>
      <c r="Q65" s="1" t="str">
        <f t="shared" si="2"/>
        <v>사유지답</v>
      </c>
      <c r="R65" s="116">
        <v>4460</v>
      </c>
      <c r="S65" s="116">
        <f t="shared" si="3"/>
        <v>142720</v>
      </c>
      <c r="T65" s="116">
        <f t="shared" si="4"/>
        <v>428160</v>
      </c>
    </row>
    <row r="66" spans="1:20" ht="21.95" customHeight="1">
      <c r="A66" s="19">
        <v>63</v>
      </c>
      <c r="B66" s="3" t="s">
        <v>99</v>
      </c>
      <c r="C66" s="3" t="s">
        <v>100</v>
      </c>
      <c r="D66" s="15" t="s">
        <v>101</v>
      </c>
      <c r="E66" s="107" t="s">
        <v>356</v>
      </c>
      <c r="F66" s="110" t="s">
        <v>102</v>
      </c>
      <c r="G66" s="28">
        <v>561</v>
      </c>
      <c r="H66" s="25">
        <v>56</v>
      </c>
      <c r="I66" s="3"/>
      <c r="J66" s="61" t="s">
        <v>162</v>
      </c>
      <c r="K66" s="119" t="s">
        <v>38</v>
      </c>
      <c r="L66" s="18"/>
      <c r="M66" s="49"/>
      <c r="N66" s="50"/>
      <c r="O66" s="1">
        <f t="shared" si="5"/>
        <v>1</v>
      </c>
      <c r="P66" s="1" t="str">
        <f t="shared" si="1"/>
        <v>국유지</v>
      </c>
      <c r="Q66" s="1" t="str">
        <f t="shared" si="2"/>
        <v>국유지답</v>
      </c>
      <c r="R66" s="116" t="s">
        <v>288</v>
      </c>
      <c r="S66" s="116" t="str">
        <f t="shared" si="3"/>
        <v>-</v>
      </c>
      <c r="T66" s="116" t="str">
        <f t="shared" si="4"/>
        <v>-</v>
      </c>
    </row>
    <row r="67" spans="1:20" ht="21.95" customHeight="1">
      <c r="A67" s="19">
        <v>64</v>
      </c>
      <c r="B67" s="3" t="s">
        <v>99</v>
      </c>
      <c r="C67" s="3" t="s">
        <v>100</v>
      </c>
      <c r="D67" s="15" t="s">
        <v>101</v>
      </c>
      <c r="E67" s="102" t="s">
        <v>357</v>
      </c>
      <c r="F67" s="110" t="s">
        <v>108</v>
      </c>
      <c r="G67" s="28">
        <v>3025.3</v>
      </c>
      <c r="H67" s="25">
        <v>50</v>
      </c>
      <c r="I67" s="3"/>
      <c r="J67" s="61" t="s">
        <v>162</v>
      </c>
      <c r="K67" s="119" t="s">
        <v>71</v>
      </c>
      <c r="L67" s="18"/>
      <c r="M67" s="49"/>
      <c r="N67" s="50"/>
      <c r="O67" s="1">
        <f t="shared" si="5"/>
        <v>1</v>
      </c>
      <c r="P67" s="1" t="str">
        <f>IF(J67="국유지", "국유지", "사유지")</f>
        <v>국유지</v>
      </c>
      <c r="Q67" s="1" t="str">
        <f>P67&amp;F67</f>
        <v>국유지구</v>
      </c>
      <c r="R67" s="116" t="s">
        <v>288</v>
      </c>
      <c r="S67" s="116" t="str">
        <f t="shared" si="3"/>
        <v>-</v>
      </c>
      <c r="T67" s="116" t="str">
        <f t="shared" si="4"/>
        <v>-</v>
      </c>
    </row>
    <row r="68" spans="1:20" ht="21.95" customHeight="1">
      <c r="A68" s="19">
        <v>65</v>
      </c>
      <c r="B68" s="3" t="s">
        <v>99</v>
      </c>
      <c r="C68" s="3" t="s">
        <v>100</v>
      </c>
      <c r="D68" s="15" t="s">
        <v>101</v>
      </c>
      <c r="E68" s="102" t="s">
        <v>358</v>
      </c>
      <c r="F68" s="110" t="s">
        <v>105</v>
      </c>
      <c r="G68" s="28">
        <v>179</v>
      </c>
      <c r="H68" s="25">
        <v>187</v>
      </c>
      <c r="I68" s="3"/>
      <c r="J68" s="61" t="s">
        <v>153</v>
      </c>
      <c r="K68" s="119"/>
      <c r="L68" s="18"/>
      <c r="M68" s="49"/>
      <c r="N68" s="50"/>
      <c r="O68" s="1">
        <f t="shared" ref="O68:O99" si="6">COUNTIF(E68,E:E)</f>
        <v>1</v>
      </c>
      <c r="P68" s="1" t="str">
        <f>IF(J68="국유지", "국유지", "사유지")</f>
        <v>사유지</v>
      </c>
      <c r="Q68" s="1" t="str">
        <f>P68&amp;F68</f>
        <v>사유지천</v>
      </c>
      <c r="R68" s="116">
        <v>1050</v>
      </c>
      <c r="S68" s="116">
        <f t="shared" ref="S68:S131" si="7">IF(R68="-","-",H68*R68)</f>
        <v>196350</v>
      </c>
      <c r="T68" s="116">
        <f t="shared" ref="T68:T131" si="8">IF(R68="-","-",S68*3)</f>
        <v>589050</v>
      </c>
    </row>
    <row r="69" spans="1:20" ht="21.95" customHeight="1">
      <c r="A69" s="19">
        <v>66</v>
      </c>
      <c r="B69" s="3" t="s">
        <v>99</v>
      </c>
      <c r="C69" s="3" t="s">
        <v>100</v>
      </c>
      <c r="D69" s="15" t="s">
        <v>101</v>
      </c>
      <c r="E69" s="102" t="s">
        <v>359</v>
      </c>
      <c r="F69" s="110" t="s">
        <v>154</v>
      </c>
      <c r="G69" s="28">
        <v>14777</v>
      </c>
      <c r="H69" s="25">
        <v>237</v>
      </c>
      <c r="I69" s="3"/>
      <c r="J69" s="61" t="s">
        <v>155</v>
      </c>
      <c r="K69" s="119" t="s">
        <v>156</v>
      </c>
      <c r="L69" s="18"/>
      <c r="M69" s="49"/>
      <c r="N69" s="50"/>
      <c r="O69" s="1">
        <f t="shared" si="6"/>
        <v>1</v>
      </c>
      <c r="P69" s="1" t="str">
        <f t="shared" ref="P69:P109" si="9">IF(J69="국유지", "국유지", "사유지")</f>
        <v>사유지</v>
      </c>
      <c r="Q69" s="1" t="str">
        <f t="shared" ref="Q69:Q109" si="10">P69&amp;F69</f>
        <v>사유지임</v>
      </c>
      <c r="R69" s="116">
        <v>252</v>
      </c>
      <c r="S69" s="116">
        <f t="shared" si="7"/>
        <v>59724</v>
      </c>
      <c r="T69" s="116">
        <f t="shared" si="8"/>
        <v>179172</v>
      </c>
    </row>
    <row r="70" spans="1:20" ht="21.95" customHeight="1">
      <c r="A70" s="19">
        <v>67</v>
      </c>
      <c r="B70" s="3" t="s">
        <v>22</v>
      </c>
      <c r="C70" s="3" t="s">
        <v>23</v>
      </c>
      <c r="D70" s="15" t="s">
        <v>26</v>
      </c>
      <c r="E70" s="102" t="s">
        <v>360</v>
      </c>
      <c r="F70" s="110" t="s">
        <v>32</v>
      </c>
      <c r="G70" s="28">
        <v>2566</v>
      </c>
      <c r="H70" s="25">
        <v>446</v>
      </c>
      <c r="I70" s="3"/>
      <c r="J70" s="61" t="s">
        <v>162</v>
      </c>
      <c r="K70" s="119" t="s">
        <v>71</v>
      </c>
      <c r="L70" s="18"/>
      <c r="M70" s="49"/>
      <c r="N70" s="50"/>
      <c r="O70" s="1">
        <f t="shared" si="6"/>
        <v>1</v>
      </c>
      <c r="P70" s="1" t="str">
        <f t="shared" si="9"/>
        <v>국유지</v>
      </c>
      <c r="Q70" s="1" t="str">
        <f t="shared" si="10"/>
        <v>국유지제</v>
      </c>
      <c r="R70" s="116" t="s">
        <v>288</v>
      </c>
      <c r="S70" s="116" t="str">
        <f t="shared" si="7"/>
        <v>-</v>
      </c>
      <c r="T70" s="116" t="str">
        <f t="shared" si="8"/>
        <v>-</v>
      </c>
    </row>
    <row r="71" spans="1:20" ht="21.95" customHeight="1">
      <c r="A71" s="19">
        <v>68</v>
      </c>
      <c r="B71" s="3" t="s">
        <v>22</v>
      </c>
      <c r="C71" s="3" t="s">
        <v>23</v>
      </c>
      <c r="D71" s="15" t="s">
        <v>26</v>
      </c>
      <c r="E71" s="102" t="s">
        <v>361</v>
      </c>
      <c r="F71" s="110" t="s">
        <v>30</v>
      </c>
      <c r="G71" s="28">
        <v>1868</v>
      </c>
      <c r="H71" s="25">
        <v>288</v>
      </c>
      <c r="I71" s="3"/>
      <c r="J71" s="61" t="s">
        <v>162</v>
      </c>
      <c r="K71" s="119" t="s">
        <v>71</v>
      </c>
      <c r="L71" s="18"/>
      <c r="M71" s="49"/>
      <c r="N71" s="50"/>
      <c r="O71" s="1">
        <f t="shared" si="6"/>
        <v>1</v>
      </c>
      <c r="P71" s="1" t="str">
        <f t="shared" si="9"/>
        <v>국유지</v>
      </c>
      <c r="Q71" s="1" t="str">
        <f t="shared" si="10"/>
        <v>국유지구</v>
      </c>
      <c r="R71" s="116" t="s">
        <v>288</v>
      </c>
      <c r="S71" s="116" t="str">
        <f t="shared" si="7"/>
        <v>-</v>
      </c>
      <c r="T71" s="116" t="str">
        <f t="shared" si="8"/>
        <v>-</v>
      </c>
    </row>
    <row r="72" spans="1:20" ht="21.95" customHeight="1">
      <c r="A72" s="19">
        <v>69</v>
      </c>
      <c r="B72" s="3" t="s">
        <v>22</v>
      </c>
      <c r="C72" s="3" t="s">
        <v>23</v>
      </c>
      <c r="D72" s="15" t="s">
        <v>26</v>
      </c>
      <c r="E72" s="102" t="s">
        <v>362</v>
      </c>
      <c r="F72" s="110" t="s">
        <v>28</v>
      </c>
      <c r="G72" s="28">
        <v>1427</v>
      </c>
      <c r="H72" s="25">
        <v>43</v>
      </c>
      <c r="I72" s="3"/>
      <c r="J72" s="61" t="s">
        <v>34</v>
      </c>
      <c r="K72" s="119" t="s">
        <v>35</v>
      </c>
      <c r="L72" s="18"/>
      <c r="M72" s="49"/>
      <c r="N72" s="50"/>
      <c r="O72" s="1">
        <f t="shared" si="6"/>
        <v>1</v>
      </c>
      <c r="P72" s="1" t="str">
        <f t="shared" si="9"/>
        <v>사유지</v>
      </c>
      <c r="Q72" s="1" t="str">
        <f t="shared" si="10"/>
        <v>사유지답</v>
      </c>
      <c r="R72" s="116">
        <v>4600</v>
      </c>
      <c r="S72" s="116">
        <f t="shared" si="7"/>
        <v>197800</v>
      </c>
      <c r="T72" s="116">
        <f t="shared" si="8"/>
        <v>593400</v>
      </c>
    </row>
    <row r="73" spans="1:20" ht="21.95" customHeight="1">
      <c r="A73" s="19">
        <v>70</v>
      </c>
      <c r="B73" s="3" t="s">
        <v>22</v>
      </c>
      <c r="C73" s="3" t="s">
        <v>23</v>
      </c>
      <c r="D73" s="15" t="s">
        <v>26</v>
      </c>
      <c r="E73" s="102" t="s">
        <v>363</v>
      </c>
      <c r="F73" s="110" t="s">
        <v>28</v>
      </c>
      <c r="G73" s="28">
        <v>1600</v>
      </c>
      <c r="H73" s="25">
        <v>39</v>
      </c>
      <c r="I73" s="3"/>
      <c r="J73" s="61" t="s">
        <v>34</v>
      </c>
      <c r="K73" s="119" t="s">
        <v>35</v>
      </c>
      <c r="L73" s="18"/>
      <c r="M73" s="49"/>
      <c r="N73" s="50"/>
      <c r="O73" s="1">
        <f t="shared" si="6"/>
        <v>1</v>
      </c>
      <c r="P73" s="1" t="str">
        <f t="shared" si="9"/>
        <v>사유지</v>
      </c>
      <c r="Q73" s="1" t="str">
        <f t="shared" si="10"/>
        <v>사유지답</v>
      </c>
      <c r="R73" s="116">
        <v>4600</v>
      </c>
      <c r="S73" s="116">
        <f t="shared" si="7"/>
        <v>179400</v>
      </c>
      <c r="T73" s="116">
        <f t="shared" si="8"/>
        <v>538200</v>
      </c>
    </row>
    <row r="74" spans="1:20" ht="21.95" customHeight="1">
      <c r="A74" s="19">
        <v>71</v>
      </c>
      <c r="B74" s="3" t="s">
        <v>22</v>
      </c>
      <c r="C74" s="3" t="s">
        <v>23</v>
      </c>
      <c r="D74" s="15" t="s">
        <v>26</v>
      </c>
      <c r="E74" s="102" t="s">
        <v>364</v>
      </c>
      <c r="F74" s="110" t="s">
        <v>28</v>
      </c>
      <c r="G74" s="28">
        <v>1824</v>
      </c>
      <c r="H74" s="25">
        <v>429</v>
      </c>
      <c r="I74" s="3"/>
      <c r="J74" s="61" t="s">
        <v>36</v>
      </c>
      <c r="K74" s="119" t="s">
        <v>158</v>
      </c>
      <c r="L74" s="18"/>
      <c r="M74" s="49"/>
      <c r="N74" s="50"/>
      <c r="O74" s="1">
        <f t="shared" si="6"/>
        <v>1</v>
      </c>
      <c r="P74" s="1" t="str">
        <f t="shared" si="9"/>
        <v>사유지</v>
      </c>
      <c r="Q74" s="1" t="str">
        <f t="shared" si="10"/>
        <v>사유지답</v>
      </c>
      <c r="R74" s="116">
        <v>4600</v>
      </c>
      <c r="S74" s="116">
        <f t="shared" si="7"/>
        <v>1973400</v>
      </c>
      <c r="T74" s="116">
        <f t="shared" si="8"/>
        <v>5920200</v>
      </c>
    </row>
    <row r="75" spans="1:20" ht="21.95" customHeight="1">
      <c r="A75" s="13">
        <v>72</v>
      </c>
      <c r="B75" s="2" t="s">
        <v>22</v>
      </c>
      <c r="C75" s="2" t="s">
        <v>23</v>
      </c>
      <c r="D75" s="14" t="s">
        <v>26</v>
      </c>
      <c r="E75" s="105" t="s">
        <v>365</v>
      </c>
      <c r="F75" s="113" t="s">
        <v>29</v>
      </c>
      <c r="G75" s="20">
        <v>477</v>
      </c>
      <c r="H75" s="26">
        <v>474</v>
      </c>
      <c r="I75" s="2"/>
      <c r="J75" s="59" t="s">
        <v>162</v>
      </c>
      <c r="K75" s="127" t="s">
        <v>37</v>
      </c>
      <c r="L75" s="23"/>
      <c r="M75" s="51"/>
      <c r="N75" s="48"/>
      <c r="O75" s="1">
        <f t="shared" si="6"/>
        <v>1</v>
      </c>
      <c r="P75" s="1" t="str">
        <f t="shared" si="9"/>
        <v>국유지</v>
      </c>
      <c r="Q75" s="1" t="str">
        <f t="shared" si="10"/>
        <v>국유지천</v>
      </c>
      <c r="R75" s="116" t="s">
        <v>288</v>
      </c>
      <c r="S75" s="116" t="str">
        <f t="shared" si="7"/>
        <v>-</v>
      </c>
      <c r="T75" s="116" t="str">
        <f t="shared" si="8"/>
        <v>-</v>
      </c>
    </row>
    <row r="76" spans="1:20" ht="21.95" customHeight="1">
      <c r="A76" s="144">
        <v>73</v>
      </c>
      <c r="B76" s="145" t="s">
        <v>22</v>
      </c>
      <c r="C76" s="145" t="s">
        <v>23</v>
      </c>
      <c r="D76" s="21" t="s">
        <v>26</v>
      </c>
      <c r="E76" s="100" t="s">
        <v>366</v>
      </c>
      <c r="F76" s="108" t="s">
        <v>28</v>
      </c>
      <c r="G76" s="27">
        <v>452</v>
      </c>
      <c r="H76" s="24">
        <v>456</v>
      </c>
      <c r="I76" s="145"/>
      <c r="J76" s="62" t="s">
        <v>162</v>
      </c>
      <c r="K76" s="117" t="s">
        <v>164</v>
      </c>
      <c r="L76" s="22"/>
      <c r="M76" s="52"/>
      <c r="N76" s="142"/>
      <c r="O76" s="1">
        <f t="shared" si="6"/>
        <v>1</v>
      </c>
      <c r="P76" s="1" t="str">
        <f t="shared" si="9"/>
        <v>국유지</v>
      </c>
      <c r="Q76" s="1" t="str">
        <f t="shared" si="10"/>
        <v>국유지답</v>
      </c>
      <c r="R76" s="116" t="s">
        <v>288</v>
      </c>
      <c r="S76" s="116" t="str">
        <f t="shared" si="7"/>
        <v>-</v>
      </c>
      <c r="T76" s="116" t="str">
        <f t="shared" si="8"/>
        <v>-</v>
      </c>
    </row>
    <row r="77" spans="1:20" ht="21.95" customHeight="1">
      <c r="A77" s="19">
        <v>74</v>
      </c>
      <c r="B77" s="3" t="s">
        <v>22</v>
      </c>
      <c r="C77" s="3" t="s">
        <v>23</v>
      </c>
      <c r="D77" s="15" t="s">
        <v>26</v>
      </c>
      <c r="E77" s="102" t="s">
        <v>367</v>
      </c>
      <c r="F77" s="110" t="s">
        <v>29</v>
      </c>
      <c r="G77" s="28">
        <v>394</v>
      </c>
      <c r="H77" s="25">
        <v>371</v>
      </c>
      <c r="I77" s="3"/>
      <c r="J77" s="61" t="s">
        <v>162</v>
      </c>
      <c r="K77" s="119" t="s">
        <v>163</v>
      </c>
      <c r="L77" s="18"/>
      <c r="M77" s="49"/>
      <c r="N77" s="50"/>
      <c r="O77" s="1">
        <f t="shared" si="6"/>
        <v>1</v>
      </c>
      <c r="P77" s="1" t="str">
        <f t="shared" si="9"/>
        <v>국유지</v>
      </c>
      <c r="Q77" s="1" t="str">
        <f t="shared" si="10"/>
        <v>국유지천</v>
      </c>
      <c r="R77" s="116" t="s">
        <v>288</v>
      </c>
      <c r="S77" s="116" t="str">
        <f t="shared" si="7"/>
        <v>-</v>
      </c>
      <c r="T77" s="116" t="str">
        <f t="shared" si="8"/>
        <v>-</v>
      </c>
    </row>
    <row r="78" spans="1:20" ht="21.95" customHeight="1">
      <c r="A78" s="19">
        <v>75</v>
      </c>
      <c r="B78" s="3" t="s">
        <v>22</v>
      </c>
      <c r="C78" s="3" t="s">
        <v>23</v>
      </c>
      <c r="D78" s="15" t="s">
        <v>26</v>
      </c>
      <c r="E78" s="102" t="s">
        <v>368</v>
      </c>
      <c r="F78" s="110" t="s">
        <v>29</v>
      </c>
      <c r="G78" s="28">
        <v>6148</v>
      </c>
      <c r="H78" s="25">
        <v>6153</v>
      </c>
      <c r="I78" s="3"/>
      <c r="J78" s="61" t="s">
        <v>162</v>
      </c>
      <c r="K78" s="119" t="s">
        <v>38</v>
      </c>
      <c r="L78" s="18"/>
      <c r="M78" s="49"/>
      <c r="N78" s="50"/>
      <c r="O78" s="1">
        <f t="shared" si="6"/>
        <v>1</v>
      </c>
      <c r="P78" s="1" t="str">
        <f t="shared" si="9"/>
        <v>국유지</v>
      </c>
      <c r="Q78" s="1" t="str">
        <f t="shared" si="10"/>
        <v>국유지천</v>
      </c>
      <c r="R78" s="116" t="s">
        <v>288</v>
      </c>
      <c r="S78" s="116" t="str">
        <f t="shared" si="7"/>
        <v>-</v>
      </c>
      <c r="T78" s="116" t="str">
        <f t="shared" si="8"/>
        <v>-</v>
      </c>
    </row>
    <row r="79" spans="1:20" ht="21.95" customHeight="1">
      <c r="A79" s="19">
        <v>76</v>
      </c>
      <c r="B79" s="3" t="s">
        <v>22</v>
      </c>
      <c r="C79" s="3" t="s">
        <v>23</v>
      </c>
      <c r="D79" s="15" t="s">
        <v>26</v>
      </c>
      <c r="E79" s="102" t="s">
        <v>369</v>
      </c>
      <c r="F79" s="110" t="s">
        <v>32</v>
      </c>
      <c r="G79" s="28">
        <v>65</v>
      </c>
      <c r="H79" s="25">
        <v>64</v>
      </c>
      <c r="I79" s="3"/>
      <c r="J79" s="61" t="s">
        <v>162</v>
      </c>
      <c r="K79" s="119" t="s">
        <v>71</v>
      </c>
      <c r="L79" s="18"/>
      <c r="M79" s="49"/>
      <c r="N79" s="50"/>
      <c r="O79" s="1">
        <f t="shared" si="6"/>
        <v>1</v>
      </c>
      <c r="P79" s="1" t="str">
        <f t="shared" si="9"/>
        <v>국유지</v>
      </c>
      <c r="Q79" s="1" t="str">
        <f t="shared" si="10"/>
        <v>국유지제</v>
      </c>
      <c r="R79" s="116" t="s">
        <v>288</v>
      </c>
      <c r="S79" s="116" t="str">
        <f t="shared" si="7"/>
        <v>-</v>
      </c>
      <c r="T79" s="116" t="str">
        <f t="shared" si="8"/>
        <v>-</v>
      </c>
    </row>
    <row r="80" spans="1:20" ht="21.95" customHeight="1">
      <c r="A80" s="19">
        <v>77</v>
      </c>
      <c r="B80" s="3" t="s">
        <v>22</v>
      </c>
      <c r="C80" s="3" t="s">
        <v>23</v>
      </c>
      <c r="D80" s="15" t="s">
        <v>26</v>
      </c>
      <c r="E80" s="102" t="s">
        <v>370</v>
      </c>
      <c r="F80" s="110" t="s">
        <v>30</v>
      </c>
      <c r="G80" s="28">
        <v>1431</v>
      </c>
      <c r="H80" s="25">
        <v>98</v>
      </c>
      <c r="I80" s="3"/>
      <c r="J80" s="61" t="s">
        <v>162</v>
      </c>
      <c r="K80" s="119" t="s">
        <v>71</v>
      </c>
      <c r="L80" s="18"/>
      <c r="M80" s="49"/>
      <c r="N80" s="50"/>
      <c r="O80" s="1">
        <f t="shared" si="6"/>
        <v>1</v>
      </c>
      <c r="P80" s="1" t="str">
        <f t="shared" si="9"/>
        <v>국유지</v>
      </c>
      <c r="Q80" s="1" t="str">
        <f t="shared" si="10"/>
        <v>국유지구</v>
      </c>
      <c r="R80" s="116" t="s">
        <v>288</v>
      </c>
      <c r="S80" s="116" t="str">
        <f t="shared" si="7"/>
        <v>-</v>
      </c>
      <c r="T80" s="116" t="str">
        <f t="shared" si="8"/>
        <v>-</v>
      </c>
    </row>
    <row r="81" spans="1:20" ht="21.95" customHeight="1">
      <c r="A81" s="19">
        <v>78</v>
      </c>
      <c r="B81" s="3" t="s">
        <v>22</v>
      </c>
      <c r="C81" s="3" t="s">
        <v>23</v>
      </c>
      <c r="D81" s="15" t="s">
        <v>26</v>
      </c>
      <c r="E81" s="102" t="s">
        <v>371</v>
      </c>
      <c r="F81" s="110" t="s">
        <v>31</v>
      </c>
      <c r="G81" s="28">
        <v>1738</v>
      </c>
      <c r="H81" s="25">
        <v>152</v>
      </c>
      <c r="I81" s="3"/>
      <c r="J81" s="61" t="s">
        <v>162</v>
      </c>
      <c r="K81" s="119" t="s">
        <v>71</v>
      </c>
      <c r="L81" s="18"/>
      <c r="M81" s="49"/>
      <c r="N81" s="50"/>
      <c r="O81" s="1">
        <f t="shared" si="6"/>
        <v>1</v>
      </c>
      <c r="P81" s="1" t="str">
        <f t="shared" si="9"/>
        <v>국유지</v>
      </c>
      <c r="Q81" s="1" t="str">
        <f t="shared" si="10"/>
        <v>국유지도</v>
      </c>
      <c r="R81" s="116" t="s">
        <v>288</v>
      </c>
      <c r="S81" s="116" t="str">
        <f t="shared" si="7"/>
        <v>-</v>
      </c>
      <c r="T81" s="116" t="str">
        <f t="shared" si="8"/>
        <v>-</v>
      </c>
    </row>
    <row r="82" spans="1:20" ht="21.95" customHeight="1">
      <c r="A82" s="19">
        <v>79</v>
      </c>
      <c r="B82" s="3" t="s">
        <v>22</v>
      </c>
      <c r="C82" s="3" t="s">
        <v>23</v>
      </c>
      <c r="D82" s="15" t="s">
        <v>26</v>
      </c>
      <c r="E82" s="102" t="s">
        <v>372</v>
      </c>
      <c r="F82" s="110" t="s">
        <v>28</v>
      </c>
      <c r="G82" s="28">
        <v>1665</v>
      </c>
      <c r="H82" s="25">
        <v>14</v>
      </c>
      <c r="I82" s="3"/>
      <c r="J82" s="61" t="s">
        <v>39</v>
      </c>
      <c r="K82" s="119" t="s">
        <v>40</v>
      </c>
      <c r="L82" s="18"/>
      <c r="M82" s="49"/>
      <c r="N82" s="50"/>
      <c r="O82" s="1">
        <f t="shared" si="6"/>
        <v>1</v>
      </c>
      <c r="P82" s="1" t="str">
        <f t="shared" si="9"/>
        <v>사유지</v>
      </c>
      <c r="Q82" s="1" t="str">
        <f t="shared" si="10"/>
        <v>사유지답</v>
      </c>
      <c r="R82" s="116">
        <v>4600</v>
      </c>
      <c r="S82" s="116">
        <f t="shared" si="7"/>
        <v>64400</v>
      </c>
      <c r="T82" s="116">
        <f t="shared" si="8"/>
        <v>193200</v>
      </c>
    </row>
    <row r="83" spans="1:20" ht="21.95" customHeight="1">
      <c r="A83" s="19">
        <v>80</v>
      </c>
      <c r="B83" s="3" t="s">
        <v>22</v>
      </c>
      <c r="C83" s="3" t="s">
        <v>23</v>
      </c>
      <c r="D83" s="15" t="s">
        <v>26</v>
      </c>
      <c r="E83" s="102" t="s">
        <v>373</v>
      </c>
      <c r="F83" s="110" t="s">
        <v>31</v>
      </c>
      <c r="G83" s="28">
        <v>469</v>
      </c>
      <c r="H83" s="25">
        <v>459</v>
      </c>
      <c r="I83" s="3"/>
      <c r="J83" s="61" t="s">
        <v>162</v>
      </c>
      <c r="K83" s="119" t="s">
        <v>163</v>
      </c>
      <c r="L83" s="18"/>
      <c r="M83" s="49"/>
      <c r="N83" s="50"/>
      <c r="O83" s="1">
        <f t="shared" si="6"/>
        <v>1</v>
      </c>
      <c r="P83" s="1" t="str">
        <f t="shared" si="9"/>
        <v>국유지</v>
      </c>
      <c r="Q83" s="1" t="str">
        <f t="shared" si="10"/>
        <v>국유지도</v>
      </c>
      <c r="R83" s="116" t="s">
        <v>288</v>
      </c>
      <c r="S83" s="116" t="str">
        <f t="shared" si="7"/>
        <v>-</v>
      </c>
      <c r="T83" s="116" t="str">
        <f t="shared" si="8"/>
        <v>-</v>
      </c>
    </row>
    <row r="84" spans="1:20" ht="21.95" customHeight="1">
      <c r="A84" s="19">
        <v>81</v>
      </c>
      <c r="B84" s="3" t="s">
        <v>22</v>
      </c>
      <c r="C84" s="3" t="s">
        <v>23</v>
      </c>
      <c r="D84" s="15" t="s">
        <v>26</v>
      </c>
      <c r="E84" s="102" t="s">
        <v>374</v>
      </c>
      <c r="F84" s="110" t="s">
        <v>29</v>
      </c>
      <c r="G84" s="28">
        <v>812</v>
      </c>
      <c r="H84" s="25">
        <v>800</v>
      </c>
      <c r="I84" s="3"/>
      <c r="J84" s="61" t="s">
        <v>162</v>
      </c>
      <c r="K84" s="119" t="s">
        <v>37</v>
      </c>
      <c r="L84" s="18"/>
      <c r="M84" s="49"/>
      <c r="N84" s="50"/>
      <c r="O84" s="1">
        <f t="shared" si="6"/>
        <v>1</v>
      </c>
      <c r="P84" s="1" t="str">
        <f t="shared" si="9"/>
        <v>국유지</v>
      </c>
      <c r="Q84" s="1" t="str">
        <f t="shared" si="10"/>
        <v>국유지천</v>
      </c>
      <c r="R84" s="116" t="s">
        <v>288</v>
      </c>
      <c r="S84" s="116" t="str">
        <f t="shared" si="7"/>
        <v>-</v>
      </c>
      <c r="T84" s="116" t="str">
        <f t="shared" si="8"/>
        <v>-</v>
      </c>
    </row>
    <row r="85" spans="1:20" ht="21.95" customHeight="1">
      <c r="A85" s="19">
        <v>82</v>
      </c>
      <c r="B85" s="3" t="s">
        <v>22</v>
      </c>
      <c r="C85" s="3" t="s">
        <v>23</v>
      </c>
      <c r="D85" s="15" t="s">
        <v>26</v>
      </c>
      <c r="E85" s="102" t="s">
        <v>375</v>
      </c>
      <c r="F85" s="110" t="s">
        <v>28</v>
      </c>
      <c r="G85" s="28">
        <v>46</v>
      </c>
      <c r="H85" s="25">
        <v>48</v>
      </c>
      <c r="I85" s="3"/>
      <c r="J85" s="61" t="s">
        <v>41</v>
      </c>
      <c r="K85" s="119" t="s">
        <v>42</v>
      </c>
      <c r="L85" s="18"/>
      <c r="M85" s="49"/>
      <c r="N85" s="50"/>
      <c r="O85" s="1">
        <f t="shared" si="6"/>
        <v>1</v>
      </c>
      <c r="P85" s="1" t="str">
        <f t="shared" si="9"/>
        <v>사유지</v>
      </c>
      <c r="Q85" s="1" t="str">
        <f t="shared" si="10"/>
        <v>사유지답</v>
      </c>
      <c r="R85" s="116">
        <v>2080</v>
      </c>
      <c r="S85" s="116">
        <f t="shared" si="7"/>
        <v>99840</v>
      </c>
      <c r="T85" s="116">
        <f t="shared" si="8"/>
        <v>299520</v>
      </c>
    </row>
    <row r="86" spans="1:20" ht="21.95" customHeight="1">
      <c r="A86" s="19">
        <v>83</v>
      </c>
      <c r="B86" s="3" t="s">
        <v>22</v>
      </c>
      <c r="C86" s="3" t="s">
        <v>23</v>
      </c>
      <c r="D86" s="15" t="s">
        <v>26</v>
      </c>
      <c r="E86" s="102" t="s">
        <v>376</v>
      </c>
      <c r="F86" s="110" t="s">
        <v>33</v>
      </c>
      <c r="G86" s="28">
        <v>386</v>
      </c>
      <c r="H86" s="25">
        <v>390</v>
      </c>
      <c r="I86" s="3"/>
      <c r="J86" s="61" t="s">
        <v>43</v>
      </c>
      <c r="K86" s="119"/>
      <c r="L86" s="18"/>
      <c r="M86" s="49"/>
      <c r="N86" s="50"/>
      <c r="O86" s="1">
        <f t="shared" si="6"/>
        <v>1</v>
      </c>
      <c r="P86" s="1" t="str">
        <f t="shared" si="9"/>
        <v>사유지</v>
      </c>
      <c r="Q86" s="1" t="str">
        <f t="shared" si="10"/>
        <v>사유지임</v>
      </c>
      <c r="R86" s="116">
        <v>924</v>
      </c>
      <c r="S86" s="116">
        <f t="shared" si="7"/>
        <v>360360</v>
      </c>
      <c r="T86" s="116">
        <f t="shared" si="8"/>
        <v>1081080</v>
      </c>
    </row>
    <row r="87" spans="1:20" ht="21.95" customHeight="1">
      <c r="A87" s="19">
        <v>84</v>
      </c>
      <c r="B87" s="3" t="s">
        <v>22</v>
      </c>
      <c r="C87" s="3" t="s">
        <v>23</v>
      </c>
      <c r="D87" s="15" t="s">
        <v>26</v>
      </c>
      <c r="E87" s="102" t="s">
        <v>377</v>
      </c>
      <c r="F87" s="110" t="s">
        <v>28</v>
      </c>
      <c r="G87" s="28">
        <v>1805</v>
      </c>
      <c r="H87" s="25">
        <v>1023</v>
      </c>
      <c r="I87" s="3"/>
      <c r="J87" s="61" t="s">
        <v>44</v>
      </c>
      <c r="K87" s="119" t="s">
        <v>45</v>
      </c>
      <c r="L87" s="18"/>
      <c r="M87" s="49"/>
      <c r="N87" s="50"/>
      <c r="O87" s="1">
        <f t="shared" si="6"/>
        <v>1</v>
      </c>
      <c r="P87" s="1" t="str">
        <f t="shared" si="9"/>
        <v>사유지</v>
      </c>
      <c r="Q87" s="1" t="str">
        <f t="shared" si="10"/>
        <v>사유지답</v>
      </c>
      <c r="R87" s="116">
        <v>4600</v>
      </c>
      <c r="S87" s="116">
        <f t="shared" si="7"/>
        <v>4705800</v>
      </c>
      <c r="T87" s="116">
        <f t="shared" si="8"/>
        <v>14117400</v>
      </c>
    </row>
    <row r="88" spans="1:20" ht="21.95" customHeight="1">
      <c r="A88" s="19">
        <v>85</v>
      </c>
      <c r="B88" s="3" t="s">
        <v>22</v>
      </c>
      <c r="C88" s="3" t="s">
        <v>23</v>
      </c>
      <c r="D88" s="15" t="s">
        <v>26</v>
      </c>
      <c r="E88" s="102" t="s">
        <v>378</v>
      </c>
      <c r="F88" s="110" t="s">
        <v>30</v>
      </c>
      <c r="G88" s="28">
        <v>1966</v>
      </c>
      <c r="H88" s="25">
        <v>63</v>
      </c>
      <c r="I88" s="3"/>
      <c r="J88" s="61" t="s">
        <v>162</v>
      </c>
      <c r="K88" s="119" t="s">
        <v>71</v>
      </c>
      <c r="L88" s="18"/>
      <c r="M88" s="49"/>
      <c r="N88" s="50"/>
      <c r="O88" s="1">
        <f t="shared" si="6"/>
        <v>1</v>
      </c>
      <c r="P88" s="1" t="str">
        <f t="shared" si="9"/>
        <v>국유지</v>
      </c>
      <c r="Q88" s="1" t="str">
        <f t="shared" si="10"/>
        <v>국유지구</v>
      </c>
      <c r="R88" s="116" t="s">
        <v>288</v>
      </c>
      <c r="S88" s="116" t="str">
        <f t="shared" si="7"/>
        <v>-</v>
      </c>
      <c r="T88" s="116" t="str">
        <f t="shared" si="8"/>
        <v>-</v>
      </c>
    </row>
    <row r="89" spans="1:20" ht="21.95" customHeight="1">
      <c r="A89" s="19">
        <v>86</v>
      </c>
      <c r="B89" s="3" t="s">
        <v>22</v>
      </c>
      <c r="C89" s="3" t="s">
        <v>23</v>
      </c>
      <c r="D89" s="15" t="s">
        <v>26</v>
      </c>
      <c r="E89" s="102" t="s">
        <v>379</v>
      </c>
      <c r="F89" s="110" t="s">
        <v>29</v>
      </c>
      <c r="G89" s="28">
        <v>711</v>
      </c>
      <c r="H89" s="25">
        <v>724</v>
      </c>
      <c r="I89" s="3"/>
      <c r="J89" s="61" t="s">
        <v>162</v>
      </c>
      <c r="K89" s="119" t="s">
        <v>38</v>
      </c>
      <c r="L89" s="18"/>
      <c r="M89" s="49"/>
      <c r="N89" s="50"/>
      <c r="O89" s="1">
        <f t="shared" si="6"/>
        <v>1</v>
      </c>
      <c r="P89" s="1" t="str">
        <f t="shared" si="9"/>
        <v>국유지</v>
      </c>
      <c r="Q89" s="1" t="str">
        <f t="shared" si="10"/>
        <v>국유지천</v>
      </c>
      <c r="R89" s="116" t="s">
        <v>288</v>
      </c>
      <c r="S89" s="116" t="str">
        <f t="shared" si="7"/>
        <v>-</v>
      </c>
      <c r="T89" s="116" t="str">
        <f t="shared" si="8"/>
        <v>-</v>
      </c>
    </row>
    <row r="90" spans="1:20" ht="21.95" customHeight="1">
      <c r="A90" s="19">
        <v>87</v>
      </c>
      <c r="B90" s="3" t="s">
        <v>22</v>
      </c>
      <c r="C90" s="3" t="s">
        <v>23</v>
      </c>
      <c r="D90" s="15" t="s">
        <v>26</v>
      </c>
      <c r="E90" s="102" t="s">
        <v>380</v>
      </c>
      <c r="F90" s="110" t="s">
        <v>29</v>
      </c>
      <c r="G90" s="28">
        <v>373</v>
      </c>
      <c r="H90" s="25">
        <v>351</v>
      </c>
      <c r="I90" s="3"/>
      <c r="J90" s="61" t="s">
        <v>162</v>
      </c>
      <c r="K90" s="119" t="s">
        <v>163</v>
      </c>
      <c r="L90" s="18"/>
      <c r="M90" s="49"/>
      <c r="N90" s="50"/>
      <c r="O90" s="1">
        <f t="shared" si="6"/>
        <v>1</v>
      </c>
      <c r="P90" s="1" t="str">
        <f t="shared" si="9"/>
        <v>국유지</v>
      </c>
      <c r="Q90" s="1" t="str">
        <f t="shared" si="10"/>
        <v>국유지천</v>
      </c>
      <c r="R90" s="116" t="s">
        <v>288</v>
      </c>
      <c r="S90" s="116" t="str">
        <f t="shared" si="7"/>
        <v>-</v>
      </c>
      <c r="T90" s="116" t="str">
        <f t="shared" si="8"/>
        <v>-</v>
      </c>
    </row>
    <row r="91" spans="1:20" ht="21.95" customHeight="1">
      <c r="A91" s="19">
        <v>88</v>
      </c>
      <c r="B91" s="3" t="s">
        <v>22</v>
      </c>
      <c r="C91" s="3" t="s">
        <v>23</v>
      </c>
      <c r="D91" s="15" t="s">
        <v>26</v>
      </c>
      <c r="E91" s="102" t="s">
        <v>381</v>
      </c>
      <c r="F91" s="110" t="s">
        <v>29</v>
      </c>
      <c r="G91" s="28">
        <v>1202</v>
      </c>
      <c r="H91" s="25">
        <v>1201</v>
      </c>
      <c r="I91" s="3"/>
      <c r="J91" s="61" t="s">
        <v>46</v>
      </c>
      <c r="K91" s="119" t="s">
        <v>47</v>
      </c>
      <c r="L91" s="18"/>
      <c r="M91" s="49"/>
      <c r="N91" s="50"/>
      <c r="O91" s="1">
        <f t="shared" si="6"/>
        <v>1</v>
      </c>
      <c r="P91" s="1" t="str">
        <f t="shared" si="9"/>
        <v>사유지</v>
      </c>
      <c r="Q91" s="1" t="str">
        <f t="shared" si="10"/>
        <v>사유지천</v>
      </c>
      <c r="R91" s="116">
        <v>3150</v>
      </c>
      <c r="S91" s="116">
        <f t="shared" si="7"/>
        <v>3783150</v>
      </c>
      <c r="T91" s="116">
        <f t="shared" si="8"/>
        <v>11349450</v>
      </c>
    </row>
    <row r="92" spans="1:20" ht="21.95" customHeight="1">
      <c r="A92" s="19">
        <v>89</v>
      </c>
      <c r="B92" s="3" t="s">
        <v>22</v>
      </c>
      <c r="C92" s="3" t="s">
        <v>23</v>
      </c>
      <c r="D92" s="15" t="s">
        <v>26</v>
      </c>
      <c r="E92" s="102" t="s">
        <v>382</v>
      </c>
      <c r="F92" s="110" t="s">
        <v>28</v>
      </c>
      <c r="G92" s="28">
        <v>1478</v>
      </c>
      <c r="H92" s="25">
        <v>1208</v>
      </c>
      <c r="I92" s="3"/>
      <c r="J92" s="61" t="s">
        <v>48</v>
      </c>
      <c r="K92" s="119" t="s">
        <v>49</v>
      </c>
      <c r="L92" s="18"/>
      <c r="M92" s="49"/>
      <c r="N92" s="50"/>
      <c r="O92" s="1">
        <f t="shared" si="6"/>
        <v>1</v>
      </c>
      <c r="P92" s="1" t="str">
        <f t="shared" si="9"/>
        <v>사유지</v>
      </c>
      <c r="Q92" s="1" t="str">
        <f t="shared" si="10"/>
        <v>사유지답</v>
      </c>
      <c r="R92" s="116">
        <v>4600</v>
      </c>
      <c r="S92" s="116">
        <f t="shared" si="7"/>
        <v>5556800</v>
      </c>
      <c r="T92" s="116">
        <f t="shared" si="8"/>
        <v>16670400</v>
      </c>
    </row>
    <row r="93" spans="1:20" ht="21.95" customHeight="1">
      <c r="A93" s="13">
        <v>90</v>
      </c>
      <c r="B93" s="2" t="s">
        <v>22</v>
      </c>
      <c r="C93" s="2" t="s">
        <v>23</v>
      </c>
      <c r="D93" s="14" t="s">
        <v>26</v>
      </c>
      <c r="E93" s="105" t="s">
        <v>383</v>
      </c>
      <c r="F93" s="113" t="s">
        <v>30</v>
      </c>
      <c r="G93" s="20">
        <v>1352</v>
      </c>
      <c r="H93" s="26">
        <v>111</v>
      </c>
      <c r="I93" s="2"/>
      <c r="J93" s="59" t="s">
        <v>162</v>
      </c>
      <c r="K93" s="127" t="s">
        <v>71</v>
      </c>
      <c r="L93" s="23"/>
      <c r="M93" s="51"/>
      <c r="N93" s="48"/>
      <c r="O93" s="1">
        <f t="shared" si="6"/>
        <v>1</v>
      </c>
      <c r="P93" s="1" t="str">
        <f t="shared" si="9"/>
        <v>국유지</v>
      </c>
      <c r="Q93" s="1" t="str">
        <f t="shared" si="10"/>
        <v>국유지구</v>
      </c>
      <c r="R93" s="116" t="s">
        <v>288</v>
      </c>
      <c r="S93" s="116" t="str">
        <f t="shared" si="7"/>
        <v>-</v>
      </c>
      <c r="T93" s="116" t="str">
        <f t="shared" si="8"/>
        <v>-</v>
      </c>
    </row>
    <row r="94" spans="1:20" ht="21.95" customHeight="1">
      <c r="A94" s="144">
        <v>91</v>
      </c>
      <c r="B94" s="145" t="s">
        <v>22</v>
      </c>
      <c r="C94" s="145" t="s">
        <v>23</v>
      </c>
      <c r="D94" s="21" t="s">
        <v>26</v>
      </c>
      <c r="E94" s="100" t="s">
        <v>384</v>
      </c>
      <c r="F94" s="108" t="s">
        <v>28</v>
      </c>
      <c r="G94" s="27">
        <v>1200</v>
      </c>
      <c r="H94" s="24">
        <v>63</v>
      </c>
      <c r="I94" s="145"/>
      <c r="J94" s="62" t="s">
        <v>50</v>
      </c>
      <c r="K94" s="117" t="s">
        <v>51</v>
      </c>
      <c r="L94" s="22"/>
      <c r="M94" s="52"/>
      <c r="N94" s="142"/>
      <c r="O94" s="1">
        <f t="shared" si="6"/>
        <v>1</v>
      </c>
      <c r="P94" s="1" t="str">
        <f t="shared" si="9"/>
        <v>사유지</v>
      </c>
      <c r="Q94" s="1" t="str">
        <f t="shared" si="10"/>
        <v>사유지답</v>
      </c>
      <c r="R94" s="116">
        <v>4600</v>
      </c>
      <c r="S94" s="116">
        <f t="shared" si="7"/>
        <v>289800</v>
      </c>
      <c r="T94" s="116">
        <f t="shared" si="8"/>
        <v>869400</v>
      </c>
    </row>
    <row r="95" spans="1:20" ht="21.95" customHeight="1">
      <c r="A95" s="19">
        <v>92</v>
      </c>
      <c r="B95" s="3" t="s">
        <v>22</v>
      </c>
      <c r="C95" s="3" t="s">
        <v>23</v>
      </c>
      <c r="D95" s="15" t="s">
        <v>26</v>
      </c>
      <c r="E95" s="102" t="s">
        <v>385</v>
      </c>
      <c r="F95" s="110" t="s">
        <v>28</v>
      </c>
      <c r="G95" s="28">
        <v>2050</v>
      </c>
      <c r="H95" s="25">
        <v>7</v>
      </c>
      <c r="I95" s="3"/>
      <c r="J95" s="61" t="s">
        <v>50</v>
      </c>
      <c r="K95" s="119" t="s">
        <v>51</v>
      </c>
      <c r="L95" s="18"/>
      <c r="M95" s="49"/>
      <c r="N95" s="50"/>
      <c r="O95" s="1">
        <f t="shared" si="6"/>
        <v>1</v>
      </c>
      <c r="P95" s="1" t="str">
        <f t="shared" si="9"/>
        <v>사유지</v>
      </c>
      <c r="Q95" s="1" t="str">
        <f t="shared" si="10"/>
        <v>사유지답</v>
      </c>
      <c r="R95" s="116">
        <v>4600</v>
      </c>
      <c r="S95" s="116">
        <f t="shared" si="7"/>
        <v>32200</v>
      </c>
      <c r="T95" s="116">
        <f t="shared" si="8"/>
        <v>96600</v>
      </c>
    </row>
    <row r="96" spans="1:20" ht="21.95" customHeight="1">
      <c r="A96" s="19">
        <v>93</v>
      </c>
      <c r="B96" s="3" t="s">
        <v>22</v>
      </c>
      <c r="C96" s="3" t="s">
        <v>23</v>
      </c>
      <c r="D96" s="15" t="s">
        <v>26</v>
      </c>
      <c r="E96" s="102" t="s">
        <v>386</v>
      </c>
      <c r="F96" s="110" t="s">
        <v>31</v>
      </c>
      <c r="G96" s="28">
        <v>1536</v>
      </c>
      <c r="H96" s="25">
        <v>143</v>
      </c>
      <c r="I96" s="3"/>
      <c r="J96" s="61" t="s">
        <v>162</v>
      </c>
      <c r="K96" s="119" t="s">
        <v>71</v>
      </c>
      <c r="L96" s="18"/>
      <c r="M96" s="49"/>
      <c r="N96" s="50"/>
      <c r="O96" s="1">
        <f t="shared" si="6"/>
        <v>1</v>
      </c>
      <c r="P96" s="1" t="str">
        <f t="shared" si="9"/>
        <v>국유지</v>
      </c>
      <c r="Q96" s="1" t="str">
        <f t="shared" si="10"/>
        <v>국유지도</v>
      </c>
      <c r="R96" s="116" t="s">
        <v>288</v>
      </c>
      <c r="S96" s="116" t="str">
        <f t="shared" si="7"/>
        <v>-</v>
      </c>
      <c r="T96" s="116" t="str">
        <f t="shared" si="8"/>
        <v>-</v>
      </c>
    </row>
    <row r="97" spans="1:20" ht="21.95" customHeight="1">
      <c r="A97" s="19">
        <v>94</v>
      </c>
      <c r="B97" s="3" t="s">
        <v>22</v>
      </c>
      <c r="C97" s="3" t="s">
        <v>23</v>
      </c>
      <c r="D97" s="15" t="s">
        <v>26</v>
      </c>
      <c r="E97" s="102" t="s">
        <v>387</v>
      </c>
      <c r="F97" s="110" t="s">
        <v>28</v>
      </c>
      <c r="G97" s="28">
        <v>1600</v>
      </c>
      <c r="H97" s="25">
        <v>8</v>
      </c>
      <c r="I97" s="3"/>
      <c r="J97" s="61" t="s">
        <v>52</v>
      </c>
      <c r="K97" s="119" t="s">
        <v>53</v>
      </c>
      <c r="L97" s="18"/>
      <c r="M97" s="49"/>
      <c r="N97" s="50"/>
      <c r="O97" s="1">
        <f t="shared" si="6"/>
        <v>1</v>
      </c>
      <c r="P97" s="1" t="str">
        <f t="shared" si="9"/>
        <v>사유지</v>
      </c>
      <c r="Q97" s="1" t="str">
        <f t="shared" si="10"/>
        <v>사유지답</v>
      </c>
      <c r="R97" s="116">
        <v>4600</v>
      </c>
      <c r="S97" s="116">
        <f t="shared" si="7"/>
        <v>36800</v>
      </c>
      <c r="T97" s="116">
        <f t="shared" si="8"/>
        <v>110400</v>
      </c>
    </row>
    <row r="98" spans="1:20" ht="21.95" customHeight="1">
      <c r="A98" s="19">
        <v>95</v>
      </c>
      <c r="B98" s="3" t="s">
        <v>22</v>
      </c>
      <c r="C98" s="3" t="s">
        <v>23</v>
      </c>
      <c r="D98" s="15" t="s">
        <v>26</v>
      </c>
      <c r="E98" s="102" t="s">
        <v>388</v>
      </c>
      <c r="F98" s="110" t="s">
        <v>28</v>
      </c>
      <c r="G98" s="28">
        <v>3280</v>
      </c>
      <c r="H98" s="25">
        <v>1391</v>
      </c>
      <c r="I98" s="3"/>
      <c r="J98" s="61" t="s">
        <v>54</v>
      </c>
      <c r="K98" s="119" t="s">
        <v>55</v>
      </c>
      <c r="L98" s="18"/>
      <c r="M98" s="49"/>
      <c r="N98" s="50"/>
      <c r="O98" s="1">
        <f t="shared" si="6"/>
        <v>1</v>
      </c>
      <c r="P98" s="1" t="str">
        <f t="shared" si="9"/>
        <v>사유지</v>
      </c>
      <c r="Q98" s="1" t="str">
        <f t="shared" si="10"/>
        <v>사유지답</v>
      </c>
      <c r="R98" s="116">
        <v>4600</v>
      </c>
      <c r="S98" s="116">
        <f t="shared" si="7"/>
        <v>6398600</v>
      </c>
      <c r="T98" s="116">
        <f t="shared" si="8"/>
        <v>19195800</v>
      </c>
    </row>
    <row r="99" spans="1:20" ht="21.95" customHeight="1">
      <c r="A99" s="19">
        <v>96</v>
      </c>
      <c r="B99" s="3" t="s">
        <v>22</v>
      </c>
      <c r="C99" s="3" t="s">
        <v>23</v>
      </c>
      <c r="D99" s="15" t="s">
        <v>26</v>
      </c>
      <c r="E99" s="102" t="s">
        <v>389</v>
      </c>
      <c r="F99" s="110" t="s">
        <v>29</v>
      </c>
      <c r="G99" s="28">
        <v>1542</v>
      </c>
      <c r="H99" s="25">
        <v>1554</v>
      </c>
      <c r="I99" s="3"/>
      <c r="J99" s="61" t="s">
        <v>162</v>
      </c>
      <c r="K99" s="119" t="s">
        <v>38</v>
      </c>
      <c r="L99" s="3"/>
      <c r="M99" s="8"/>
      <c r="N99" s="50"/>
      <c r="O99" s="1">
        <f t="shared" si="6"/>
        <v>1</v>
      </c>
      <c r="P99" s="1" t="str">
        <f t="shared" si="9"/>
        <v>국유지</v>
      </c>
      <c r="Q99" s="1" t="str">
        <f t="shared" si="10"/>
        <v>국유지천</v>
      </c>
      <c r="R99" s="116" t="s">
        <v>288</v>
      </c>
      <c r="S99" s="116" t="str">
        <f t="shared" si="7"/>
        <v>-</v>
      </c>
      <c r="T99" s="116" t="str">
        <f t="shared" si="8"/>
        <v>-</v>
      </c>
    </row>
    <row r="100" spans="1:20" ht="21.95" customHeight="1">
      <c r="A100" s="19">
        <v>97</v>
      </c>
      <c r="B100" s="3" t="s">
        <v>22</v>
      </c>
      <c r="C100" s="3" t="s">
        <v>23</v>
      </c>
      <c r="D100" s="15" t="s">
        <v>26</v>
      </c>
      <c r="E100" s="102" t="s">
        <v>390</v>
      </c>
      <c r="F100" s="110" t="s">
        <v>31</v>
      </c>
      <c r="G100" s="28">
        <v>390</v>
      </c>
      <c r="H100" s="29">
        <v>287</v>
      </c>
      <c r="I100" s="3"/>
      <c r="J100" s="61" t="s">
        <v>162</v>
      </c>
      <c r="K100" s="119" t="s">
        <v>56</v>
      </c>
      <c r="L100" s="3"/>
      <c r="M100" s="8"/>
      <c r="N100" s="50"/>
      <c r="O100" s="1">
        <f t="shared" ref="O100:O131" si="11">COUNTIF(E100,E:E)</f>
        <v>1</v>
      </c>
      <c r="P100" s="1" t="str">
        <f t="shared" si="9"/>
        <v>국유지</v>
      </c>
      <c r="Q100" s="1" t="str">
        <f t="shared" si="10"/>
        <v>국유지도</v>
      </c>
      <c r="R100" s="116" t="s">
        <v>288</v>
      </c>
      <c r="S100" s="116" t="str">
        <f t="shared" si="7"/>
        <v>-</v>
      </c>
      <c r="T100" s="116" t="str">
        <f t="shared" si="8"/>
        <v>-</v>
      </c>
    </row>
    <row r="101" spans="1:20" ht="21.95" customHeight="1">
      <c r="A101" s="19">
        <v>98</v>
      </c>
      <c r="B101" s="3" t="s">
        <v>22</v>
      </c>
      <c r="C101" s="3" t="s">
        <v>23</v>
      </c>
      <c r="D101" s="15" t="s">
        <v>26</v>
      </c>
      <c r="E101" s="102" t="s">
        <v>391</v>
      </c>
      <c r="F101" s="110" t="s">
        <v>30</v>
      </c>
      <c r="G101" s="28">
        <v>2404</v>
      </c>
      <c r="H101" s="25">
        <v>69</v>
      </c>
      <c r="I101" s="3"/>
      <c r="J101" s="61" t="s">
        <v>162</v>
      </c>
      <c r="K101" s="119" t="s">
        <v>71</v>
      </c>
      <c r="L101" s="3"/>
      <c r="M101" s="8"/>
      <c r="N101" s="50"/>
      <c r="O101" s="1">
        <f t="shared" si="11"/>
        <v>1</v>
      </c>
      <c r="P101" s="1" t="str">
        <f t="shared" si="9"/>
        <v>국유지</v>
      </c>
      <c r="Q101" s="1" t="str">
        <f t="shared" si="10"/>
        <v>국유지구</v>
      </c>
      <c r="R101" s="116" t="s">
        <v>288</v>
      </c>
      <c r="S101" s="116" t="str">
        <f t="shared" si="7"/>
        <v>-</v>
      </c>
      <c r="T101" s="116" t="str">
        <f t="shared" si="8"/>
        <v>-</v>
      </c>
    </row>
    <row r="102" spans="1:20" ht="21.95" customHeight="1">
      <c r="A102" s="19">
        <v>99</v>
      </c>
      <c r="B102" s="3" t="s">
        <v>22</v>
      </c>
      <c r="C102" s="3" t="s">
        <v>23</v>
      </c>
      <c r="D102" s="15" t="s">
        <v>26</v>
      </c>
      <c r="E102" s="102" t="s">
        <v>392</v>
      </c>
      <c r="F102" s="110" t="s">
        <v>29</v>
      </c>
      <c r="G102" s="28">
        <v>967</v>
      </c>
      <c r="H102" s="25">
        <v>986</v>
      </c>
      <c r="I102" s="3"/>
      <c r="J102" s="61" t="s">
        <v>162</v>
      </c>
      <c r="K102" s="119" t="s">
        <v>71</v>
      </c>
      <c r="L102" s="18"/>
      <c r="M102" s="49"/>
      <c r="N102" s="50"/>
      <c r="O102" s="1">
        <f t="shared" si="11"/>
        <v>1</v>
      </c>
      <c r="P102" s="1" t="str">
        <f t="shared" si="9"/>
        <v>국유지</v>
      </c>
      <c r="Q102" s="1" t="str">
        <f t="shared" si="10"/>
        <v>국유지천</v>
      </c>
      <c r="R102" s="116" t="s">
        <v>288</v>
      </c>
      <c r="S102" s="116" t="str">
        <f t="shared" si="7"/>
        <v>-</v>
      </c>
      <c r="T102" s="116" t="str">
        <f t="shared" si="8"/>
        <v>-</v>
      </c>
    </row>
    <row r="103" spans="1:20" ht="21.95" customHeight="1">
      <c r="A103" s="19">
        <v>100</v>
      </c>
      <c r="B103" s="3" t="s">
        <v>22</v>
      </c>
      <c r="C103" s="3" t="s">
        <v>23</v>
      </c>
      <c r="D103" s="15" t="s">
        <v>26</v>
      </c>
      <c r="E103" s="102" t="s">
        <v>393</v>
      </c>
      <c r="F103" s="110" t="s">
        <v>28</v>
      </c>
      <c r="G103" s="28">
        <v>2088</v>
      </c>
      <c r="H103" s="25">
        <v>1478</v>
      </c>
      <c r="I103" s="3"/>
      <c r="J103" s="61" t="s">
        <v>57</v>
      </c>
      <c r="K103" s="119" t="s">
        <v>58</v>
      </c>
      <c r="L103" s="3"/>
      <c r="M103" s="8"/>
      <c r="N103" s="50"/>
      <c r="O103" s="1">
        <f t="shared" si="11"/>
        <v>1</v>
      </c>
      <c r="P103" s="1" t="str">
        <f t="shared" si="9"/>
        <v>사유지</v>
      </c>
      <c r="Q103" s="1" t="str">
        <f t="shared" si="10"/>
        <v>사유지답</v>
      </c>
      <c r="R103" s="116">
        <v>4600</v>
      </c>
      <c r="S103" s="116">
        <f t="shared" si="7"/>
        <v>6798800</v>
      </c>
      <c r="T103" s="116">
        <f t="shared" si="8"/>
        <v>20396400</v>
      </c>
    </row>
    <row r="104" spans="1:20" ht="21.95" customHeight="1">
      <c r="A104" s="19">
        <v>101</v>
      </c>
      <c r="B104" s="3" t="s">
        <v>22</v>
      </c>
      <c r="C104" s="3" t="s">
        <v>23</v>
      </c>
      <c r="D104" s="15" t="s">
        <v>26</v>
      </c>
      <c r="E104" s="102" t="s">
        <v>394</v>
      </c>
      <c r="F104" s="110" t="s">
        <v>29</v>
      </c>
      <c r="G104" s="28">
        <v>18022</v>
      </c>
      <c r="H104" s="25">
        <v>18017</v>
      </c>
      <c r="I104" s="3"/>
      <c r="J104" s="61" t="s">
        <v>162</v>
      </c>
      <c r="K104" s="119" t="s">
        <v>56</v>
      </c>
      <c r="L104" s="3"/>
      <c r="M104" s="8"/>
      <c r="N104" s="50"/>
      <c r="O104" s="1">
        <f t="shared" si="11"/>
        <v>1</v>
      </c>
      <c r="P104" s="1" t="str">
        <f t="shared" si="9"/>
        <v>국유지</v>
      </c>
      <c r="Q104" s="1" t="str">
        <f t="shared" si="10"/>
        <v>국유지천</v>
      </c>
      <c r="R104" s="116" t="s">
        <v>288</v>
      </c>
      <c r="S104" s="116" t="str">
        <f t="shared" si="7"/>
        <v>-</v>
      </c>
      <c r="T104" s="116" t="str">
        <f t="shared" si="8"/>
        <v>-</v>
      </c>
    </row>
    <row r="105" spans="1:20" ht="21.95" customHeight="1">
      <c r="A105" s="19">
        <v>102</v>
      </c>
      <c r="B105" s="3" t="s">
        <v>22</v>
      </c>
      <c r="C105" s="3" t="s">
        <v>23</v>
      </c>
      <c r="D105" s="15" t="s">
        <v>26</v>
      </c>
      <c r="E105" s="102" t="s">
        <v>395</v>
      </c>
      <c r="F105" s="110" t="s">
        <v>30</v>
      </c>
      <c r="G105" s="28">
        <v>946</v>
      </c>
      <c r="H105" s="25">
        <v>125</v>
      </c>
      <c r="I105" s="3"/>
      <c r="J105" s="61" t="s">
        <v>162</v>
      </c>
      <c r="K105" s="119" t="s">
        <v>71</v>
      </c>
      <c r="L105" s="3"/>
      <c r="M105" s="8"/>
      <c r="N105" s="50"/>
      <c r="O105" s="1">
        <f t="shared" si="11"/>
        <v>1</v>
      </c>
      <c r="P105" s="1" t="str">
        <f t="shared" si="9"/>
        <v>국유지</v>
      </c>
      <c r="Q105" s="1" t="str">
        <f t="shared" si="10"/>
        <v>국유지구</v>
      </c>
      <c r="R105" s="116" t="s">
        <v>288</v>
      </c>
      <c r="S105" s="116" t="str">
        <f t="shared" si="7"/>
        <v>-</v>
      </c>
      <c r="T105" s="116" t="str">
        <f t="shared" si="8"/>
        <v>-</v>
      </c>
    </row>
    <row r="106" spans="1:20" ht="21.95" customHeight="1">
      <c r="A106" s="19">
        <v>103</v>
      </c>
      <c r="B106" s="3" t="s">
        <v>22</v>
      </c>
      <c r="C106" s="3" t="s">
        <v>23</v>
      </c>
      <c r="D106" s="15" t="s">
        <v>26</v>
      </c>
      <c r="E106" s="102" t="s">
        <v>396</v>
      </c>
      <c r="F106" s="110" t="s">
        <v>31</v>
      </c>
      <c r="G106" s="28">
        <v>1287</v>
      </c>
      <c r="H106" s="25">
        <v>134</v>
      </c>
      <c r="I106" s="3"/>
      <c r="J106" s="61" t="s">
        <v>165</v>
      </c>
      <c r="K106" s="119" t="s">
        <v>71</v>
      </c>
      <c r="L106" s="15"/>
      <c r="M106" s="17"/>
      <c r="N106" s="58"/>
      <c r="O106" s="1">
        <f t="shared" si="11"/>
        <v>1</v>
      </c>
      <c r="P106" s="1" t="str">
        <f t="shared" si="9"/>
        <v>국유지</v>
      </c>
      <c r="Q106" s="1" t="str">
        <f t="shared" si="10"/>
        <v>국유지도</v>
      </c>
      <c r="R106" s="116" t="s">
        <v>288</v>
      </c>
      <c r="S106" s="116" t="str">
        <f t="shared" si="7"/>
        <v>-</v>
      </c>
      <c r="T106" s="116" t="str">
        <f t="shared" si="8"/>
        <v>-</v>
      </c>
    </row>
    <row r="107" spans="1:20" ht="21.95" customHeight="1">
      <c r="A107" s="19">
        <v>104</v>
      </c>
      <c r="B107" s="3" t="s">
        <v>22</v>
      </c>
      <c r="C107" s="3" t="s">
        <v>23</v>
      </c>
      <c r="D107" s="15" t="s">
        <v>26</v>
      </c>
      <c r="E107" s="102" t="s">
        <v>397</v>
      </c>
      <c r="F107" s="110" t="s">
        <v>28</v>
      </c>
      <c r="G107" s="28">
        <v>1985</v>
      </c>
      <c r="H107" s="25">
        <v>19</v>
      </c>
      <c r="I107" s="3"/>
      <c r="J107" s="61" t="s">
        <v>57</v>
      </c>
      <c r="K107" s="119" t="s">
        <v>59</v>
      </c>
      <c r="L107" s="7"/>
      <c r="M107" s="53"/>
      <c r="N107" s="50"/>
      <c r="O107" s="1">
        <f t="shared" si="11"/>
        <v>1</v>
      </c>
      <c r="P107" s="1" t="str">
        <f t="shared" si="9"/>
        <v>사유지</v>
      </c>
      <c r="Q107" s="1" t="str">
        <f t="shared" si="10"/>
        <v>사유지답</v>
      </c>
      <c r="R107" s="116">
        <v>4600</v>
      </c>
      <c r="S107" s="116">
        <f t="shared" si="7"/>
        <v>87400</v>
      </c>
      <c r="T107" s="116">
        <f t="shared" si="8"/>
        <v>262200</v>
      </c>
    </row>
    <row r="108" spans="1:20" ht="21.95" customHeight="1">
      <c r="A108" s="19">
        <v>105</v>
      </c>
      <c r="B108" s="3" t="s">
        <v>22</v>
      </c>
      <c r="C108" s="3" t="s">
        <v>23</v>
      </c>
      <c r="D108" s="15" t="s">
        <v>26</v>
      </c>
      <c r="E108" s="102" t="s">
        <v>398</v>
      </c>
      <c r="F108" s="110" t="s">
        <v>28</v>
      </c>
      <c r="G108" s="28">
        <v>53</v>
      </c>
      <c r="H108" s="25">
        <v>56</v>
      </c>
      <c r="I108" s="3"/>
      <c r="J108" s="66" t="s">
        <v>166</v>
      </c>
      <c r="K108" s="119" t="s">
        <v>60</v>
      </c>
      <c r="L108" s="18"/>
      <c r="M108" s="49"/>
      <c r="N108" s="50"/>
      <c r="O108" s="1">
        <f t="shared" si="11"/>
        <v>1</v>
      </c>
      <c r="P108" s="1" t="str">
        <f t="shared" si="9"/>
        <v>사유지</v>
      </c>
      <c r="Q108" s="1" t="str">
        <f t="shared" si="10"/>
        <v>사유지답</v>
      </c>
      <c r="R108" s="116">
        <v>4600</v>
      </c>
      <c r="S108" s="116">
        <f t="shared" si="7"/>
        <v>257600</v>
      </c>
      <c r="T108" s="116">
        <f t="shared" si="8"/>
        <v>772800</v>
      </c>
    </row>
    <row r="109" spans="1:20" ht="21.95" customHeight="1">
      <c r="A109" s="19">
        <v>106</v>
      </c>
      <c r="B109" s="3" t="s">
        <v>22</v>
      </c>
      <c r="C109" s="3" t="s">
        <v>23</v>
      </c>
      <c r="D109" s="15" t="s">
        <v>26</v>
      </c>
      <c r="E109" s="102" t="s">
        <v>399</v>
      </c>
      <c r="F109" s="110" t="s">
        <v>28</v>
      </c>
      <c r="G109" s="28">
        <v>3366</v>
      </c>
      <c r="H109" s="25">
        <v>95</v>
      </c>
      <c r="I109" s="3"/>
      <c r="J109" s="61" t="s">
        <v>61</v>
      </c>
      <c r="K109" s="119" t="s">
        <v>62</v>
      </c>
      <c r="L109" s="18"/>
      <c r="M109" s="49"/>
      <c r="N109" s="50"/>
      <c r="O109" s="1">
        <f t="shared" si="11"/>
        <v>1</v>
      </c>
      <c r="P109" s="1" t="str">
        <f t="shared" si="9"/>
        <v>사유지</v>
      </c>
      <c r="Q109" s="1" t="str">
        <f t="shared" si="10"/>
        <v>사유지답</v>
      </c>
      <c r="R109" s="116">
        <v>4600</v>
      </c>
      <c r="S109" s="116">
        <f t="shared" si="7"/>
        <v>437000</v>
      </c>
      <c r="T109" s="116">
        <f t="shared" si="8"/>
        <v>1311000</v>
      </c>
    </row>
    <row r="110" spans="1:20" ht="21.95" customHeight="1">
      <c r="A110" s="19">
        <v>107</v>
      </c>
      <c r="B110" s="3" t="s">
        <v>22</v>
      </c>
      <c r="C110" s="3" t="s">
        <v>23</v>
      </c>
      <c r="D110" s="15" t="s">
        <v>26</v>
      </c>
      <c r="E110" s="102" t="s">
        <v>400</v>
      </c>
      <c r="F110" s="110" t="s">
        <v>29</v>
      </c>
      <c r="G110" s="28">
        <v>144</v>
      </c>
      <c r="H110" s="25">
        <v>150</v>
      </c>
      <c r="I110" s="3"/>
      <c r="J110" s="61" t="s">
        <v>162</v>
      </c>
      <c r="K110" s="119" t="s">
        <v>71</v>
      </c>
      <c r="L110" s="18"/>
      <c r="M110" s="49"/>
      <c r="N110" s="50"/>
      <c r="O110" s="1">
        <f t="shared" si="11"/>
        <v>1</v>
      </c>
      <c r="P110" s="1" t="str">
        <f>IF(J110="국유지", "국유지", "사유지")</f>
        <v>국유지</v>
      </c>
      <c r="Q110" s="1" t="str">
        <f>P110&amp;F110</f>
        <v>국유지천</v>
      </c>
      <c r="R110" s="116" t="s">
        <v>288</v>
      </c>
      <c r="S110" s="116" t="str">
        <f t="shared" si="7"/>
        <v>-</v>
      </c>
      <c r="T110" s="116" t="str">
        <f t="shared" si="8"/>
        <v>-</v>
      </c>
    </row>
    <row r="111" spans="1:20" ht="21.95" customHeight="1">
      <c r="A111" s="19">
        <v>108</v>
      </c>
      <c r="B111" s="3" t="s">
        <v>22</v>
      </c>
      <c r="C111" s="3" t="s">
        <v>23</v>
      </c>
      <c r="D111" s="15" t="s">
        <v>26</v>
      </c>
      <c r="E111" s="102" t="s">
        <v>401</v>
      </c>
      <c r="F111" s="110" t="s">
        <v>28</v>
      </c>
      <c r="G111" s="28">
        <v>3139</v>
      </c>
      <c r="H111" s="25">
        <v>1939</v>
      </c>
      <c r="I111" s="115"/>
      <c r="J111" s="61" t="s">
        <v>61</v>
      </c>
      <c r="K111" s="119" t="s">
        <v>63</v>
      </c>
      <c r="L111" s="18"/>
      <c r="M111" s="49"/>
      <c r="N111" s="50"/>
      <c r="O111" s="1">
        <f t="shared" si="11"/>
        <v>1</v>
      </c>
      <c r="P111" s="1" t="str">
        <f>IF(J111="국유지", "국유지", "사유지")</f>
        <v>사유지</v>
      </c>
      <c r="Q111" s="1" t="str">
        <f>P111&amp;F111</f>
        <v>사유지답</v>
      </c>
      <c r="R111" s="116">
        <v>4600</v>
      </c>
      <c r="S111" s="116">
        <f t="shared" si="7"/>
        <v>8919400</v>
      </c>
      <c r="T111" s="116">
        <f t="shared" si="8"/>
        <v>26758200</v>
      </c>
    </row>
    <row r="112" spans="1:20" ht="21.95" customHeight="1">
      <c r="A112" s="19">
        <v>109</v>
      </c>
      <c r="B112" s="3" t="s">
        <v>22</v>
      </c>
      <c r="C112" s="3" t="s">
        <v>23</v>
      </c>
      <c r="D112" s="15" t="s">
        <v>26</v>
      </c>
      <c r="E112" s="102" t="s">
        <v>402</v>
      </c>
      <c r="F112" s="110" t="s">
        <v>30</v>
      </c>
      <c r="G112" s="28">
        <v>1876</v>
      </c>
      <c r="H112" s="25">
        <v>370</v>
      </c>
      <c r="I112" s="15"/>
      <c r="J112" s="61" t="s">
        <v>162</v>
      </c>
      <c r="K112" s="119" t="s">
        <v>71</v>
      </c>
      <c r="L112" s="18"/>
      <c r="M112" s="49"/>
      <c r="N112" s="50"/>
      <c r="O112" s="1">
        <f t="shared" si="11"/>
        <v>1</v>
      </c>
      <c r="P112" s="1" t="str">
        <f>IF(J112="국유지", "국유지", "사유지")</f>
        <v>국유지</v>
      </c>
      <c r="Q112" s="1" t="str">
        <f>P112&amp;F112</f>
        <v>국유지구</v>
      </c>
      <c r="R112" s="116" t="s">
        <v>288</v>
      </c>
      <c r="S112" s="116" t="str">
        <f t="shared" si="7"/>
        <v>-</v>
      </c>
      <c r="T112" s="116" t="str">
        <f t="shared" si="8"/>
        <v>-</v>
      </c>
    </row>
    <row r="113" spans="1:20" ht="21.95" customHeight="1">
      <c r="A113" s="19">
        <v>110</v>
      </c>
      <c r="B113" s="3" t="s">
        <v>22</v>
      </c>
      <c r="C113" s="3" t="s">
        <v>23</v>
      </c>
      <c r="D113" s="15" t="s">
        <v>26</v>
      </c>
      <c r="E113" s="107" t="s">
        <v>403</v>
      </c>
      <c r="F113" s="110" t="s">
        <v>32</v>
      </c>
      <c r="G113" s="28">
        <v>2301</v>
      </c>
      <c r="H113" s="25">
        <v>1645</v>
      </c>
      <c r="I113" s="15"/>
      <c r="J113" s="61" t="s">
        <v>162</v>
      </c>
      <c r="K113" s="119" t="s">
        <v>71</v>
      </c>
      <c r="L113" s="18"/>
      <c r="M113" s="49"/>
      <c r="N113" s="50"/>
      <c r="O113" s="1">
        <f t="shared" si="11"/>
        <v>1</v>
      </c>
      <c r="P113" s="1" t="str">
        <f>IF(J113="국유지", "국유지", "사유지")</f>
        <v>국유지</v>
      </c>
      <c r="Q113" s="1" t="str">
        <f>P113&amp;F113</f>
        <v>국유지제</v>
      </c>
      <c r="R113" s="116" t="s">
        <v>288</v>
      </c>
      <c r="S113" s="116" t="str">
        <f t="shared" si="7"/>
        <v>-</v>
      </c>
      <c r="T113" s="116" t="str">
        <f t="shared" si="8"/>
        <v>-</v>
      </c>
    </row>
    <row r="114" spans="1:20" ht="21.95" customHeight="1">
      <c r="A114" s="19">
        <v>111</v>
      </c>
      <c r="B114" s="3" t="s">
        <v>22</v>
      </c>
      <c r="C114" s="3" t="s">
        <v>23</v>
      </c>
      <c r="D114" s="15" t="s">
        <v>26</v>
      </c>
      <c r="E114" s="102" t="s">
        <v>404</v>
      </c>
      <c r="F114" s="110" t="s">
        <v>29</v>
      </c>
      <c r="G114" s="28">
        <v>5397</v>
      </c>
      <c r="H114" s="25">
        <v>3274</v>
      </c>
      <c r="I114" s="15"/>
      <c r="J114" s="61" t="s">
        <v>162</v>
      </c>
      <c r="K114" s="119" t="s">
        <v>71</v>
      </c>
      <c r="L114" s="18"/>
      <c r="M114" s="49"/>
      <c r="N114" s="50"/>
      <c r="O114" s="1">
        <f t="shared" si="11"/>
        <v>1</v>
      </c>
      <c r="P114" s="1" t="str">
        <f t="shared" ref="P114:P154" si="12">IF(J114="국유지", "국유지", "사유지")</f>
        <v>국유지</v>
      </c>
      <c r="Q114" s="1" t="str">
        <f t="shared" ref="Q114:Q154" si="13">P114&amp;F114</f>
        <v>국유지천</v>
      </c>
      <c r="R114" s="116" t="s">
        <v>288</v>
      </c>
      <c r="S114" s="116" t="str">
        <f t="shared" si="7"/>
        <v>-</v>
      </c>
      <c r="T114" s="116" t="str">
        <f t="shared" si="8"/>
        <v>-</v>
      </c>
    </row>
    <row r="115" spans="1:20" ht="21.95" customHeight="1">
      <c r="A115" s="19">
        <v>112</v>
      </c>
      <c r="B115" s="3" t="s">
        <v>22</v>
      </c>
      <c r="C115" s="3" t="s">
        <v>23</v>
      </c>
      <c r="D115" s="15" t="s">
        <v>26</v>
      </c>
      <c r="E115" s="102" t="s">
        <v>405</v>
      </c>
      <c r="F115" s="110" t="s">
        <v>32</v>
      </c>
      <c r="G115" s="28">
        <v>1440</v>
      </c>
      <c r="H115" s="28">
        <v>787</v>
      </c>
      <c r="I115" s="3"/>
      <c r="J115" s="61" t="s">
        <v>162</v>
      </c>
      <c r="K115" s="119" t="s">
        <v>71</v>
      </c>
      <c r="L115" s="3"/>
      <c r="M115" s="49"/>
      <c r="N115" s="50"/>
      <c r="O115" s="1">
        <f t="shared" si="11"/>
        <v>1</v>
      </c>
      <c r="P115" s="1" t="str">
        <f t="shared" si="12"/>
        <v>국유지</v>
      </c>
      <c r="Q115" s="1" t="str">
        <f t="shared" si="13"/>
        <v>국유지제</v>
      </c>
      <c r="R115" s="116" t="s">
        <v>288</v>
      </c>
      <c r="S115" s="116" t="str">
        <f t="shared" si="7"/>
        <v>-</v>
      </c>
      <c r="T115" s="116" t="str">
        <f t="shared" si="8"/>
        <v>-</v>
      </c>
    </row>
    <row r="116" spans="1:20" ht="21.95" customHeight="1">
      <c r="A116" s="19">
        <v>113</v>
      </c>
      <c r="B116" s="3" t="s">
        <v>22</v>
      </c>
      <c r="C116" s="3" t="s">
        <v>23</v>
      </c>
      <c r="D116" s="15" t="s">
        <v>26</v>
      </c>
      <c r="E116" s="102" t="s">
        <v>406</v>
      </c>
      <c r="F116" s="110" t="s">
        <v>30</v>
      </c>
      <c r="G116" s="28">
        <v>2619</v>
      </c>
      <c r="H116" s="25">
        <v>665</v>
      </c>
      <c r="I116" s="15"/>
      <c r="J116" s="61" t="s">
        <v>162</v>
      </c>
      <c r="K116" s="119" t="s">
        <v>71</v>
      </c>
      <c r="L116" s="3"/>
      <c r="M116" s="49"/>
      <c r="N116" s="50"/>
      <c r="O116" s="1">
        <f t="shared" si="11"/>
        <v>1</v>
      </c>
      <c r="P116" s="1" t="str">
        <f t="shared" si="12"/>
        <v>국유지</v>
      </c>
      <c r="Q116" s="1" t="str">
        <f t="shared" si="13"/>
        <v>국유지구</v>
      </c>
      <c r="R116" s="116" t="s">
        <v>288</v>
      </c>
      <c r="S116" s="116" t="str">
        <f t="shared" si="7"/>
        <v>-</v>
      </c>
      <c r="T116" s="116" t="str">
        <f t="shared" si="8"/>
        <v>-</v>
      </c>
    </row>
    <row r="117" spans="1:20" ht="21.95" customHeight="1">
      <c r="A117" s="19">
        <v>114</v>
      </c>
      <c r="B117" s="3" t="s">
        <v>22</v>
      </c>
      <c r="C117" s="3" t="s">
        <v>23</v>
      </c>
      <c r="D117" s="15" t="s">
        <v>26</v>
      </c>
      <c r="E117" s="102" t="s">
        <v>407</v>
      </c>
      <c r="F117" s="110" t="s">
        <v>28</v>
      </c>
      <c r="G117" s="28">
        <v>3000</v>
      </c>
      <c r="H117" s="25">
        <v>26</v>
      </c>
      <c r="I117" s="15"/>
      <c r="J117" s="61" t="s">
        <v>80</v>
      </c>
      <c r="K117" s="130" t="s">
        <v>167</v>
      </c>
      <c r="L117" s="3"/>
      <c r="M117" s="49"/>
      <c r="N117" s="50"/>
      <c r="O117" s="1">
        <f t="shared" si="11"/>
        <v>1</v>
      </c>
      <c r="P117" s="1" t="str">
        <f t="shared" si="12"/>
        <v>사유지</v>
      </c>
      <c r="Q117" s="1" t="str">
        <f t="shared" si="13"/>
        <v>사유지답</v>
      </c>
      <c r="R117" s="116">
        <v>4650</v>
      </c>
      <c r="S117" s="116">
        <f t="shared" si="7"/>
        <v>120900</v>
      </c>
      <c r="T117" s="116">
        <f t="shared" si="8"/>
        <v>362700</v>
      </c>
    </row>
    <row r="118" spans="1:20" ht="21.95" customHeight="1">
      <c r="A118" s="19">
        <v>115</v>
      </c>
      <c r="B118" s="3" t="s">
        <v>22</v>
      </c>
      <c r="C118" s="3" t="s">
        <v>23</v>
      </c>
      <c r="D118" s="15" t="s">
        <v>26</v>
      </c>
      <c r="E118" s="102" t="s">
        <v>408</v>
      </c>
      <c r="F118" s="110" t="s">
        <v>28</v>
      </c>
      <c r="G118" s="28">
        <v>2100</v>
      </c>
      <c r="H118" s="25">
        <v>155</v>
      </c>
      <c r="I118" s="15"/>
      <c r="J118" s="61" t="s">
        <v>81</v>
      </c>
      <c r="K118" s="119" t="s">
        <v>82</v>
      </c>
      <c r="L118" s="18"/>
      <c r="M118" s="49"/>
      <c r="N118" s="50"/>
      <c r="O118" s="1">
        <f t="shared" si="11"/>
        <v>1</v>
      </c>
      <c r="P118" s="1" t="str">
        <f t="shared" si="12"/>
        <v>사유지</v>
      </c>
      <c r="Q118" s="1" t="str">
        <f t="shared" si="13"/>
        <v>사유지답</v>
      </c>
      <c r="R118" s="116">
        <v>4650</v>
      </c>
      <c r="S118" s="116">
        <f t="shared" si="7"/>
        <v>720750</v>
      </c>
      <c r="T118" s="116">
        <f t="shared" si="8"/>
        <v>2162250</v>
      </c>
    </row>
    <row r="119" spans="1:20" ht="21.95" customHeight="1">
      <c r="A119" s="19">
        <v>116</v>
      </c>
      <c r="B119" s="3" t="s">
        <v>22</v>
      </c>
      <c r="C119" s="3" t="s">
        <v>23</v>
      </c>
      <c r="D119" s="15" t="s">
        <v>26</v>
      </c>
      <c r="E119" s="102" t="s">
        <v>409</v>
      </c>
      <c r="F119" s="110" t="s">
        <v>28</v>
      </c>
      <c r="G119" s="28">
        <v>900</v>
      </c>
      <c r="H119" s="25">
        <v>71</v>
      </c>
      <c r="I119" s="15"/>
      <c r="J119" s="61" t="s">
        <v>83</v>
      </c>
      <c r="K119" s="119" t="s">
        <v>84</v>
      </c>
      <c r="L119" s="3"/>
      <c r="M119" s="49"/>
      <c r="N119" s="50"/>
      <c r="O119" s="1">
        <f t="shared" si="11"/>
        <v>1</v>
      </c>
      <c r="P119" s="1" t="str">
        <f t="shared" si="12"/>
        <v>사유지</v>
      </c>
      <c r="Q119" s="1" t="str">
        <f t="shared" si="13"/>
        <v>사유지답</v>
      </c>
      <c r="R119" s="116">
        <v>4650</v>
      </c>
      <c r="S119" s="116">
        <f t="shared" si="7"/>
        <v>330150</v>
      </c>
      <c r="T119" s="116">
        <f t="shared" si="8"/>
        <v>990450</v>
      </c>
    </row>
    <row r="120" spans="1:20" ht="21.95" customHeight="1">
      <c r="A120" s="19">
        <v>117</v>
      </c>
      <c r="B120" s="3" t="s">
        <v>22</v>
      </c>
      <c r="C120" s="3" t="s">
        <v>23</v>
      </c>
      <c r="D120" s="15" t="s">
        <v>26</v>
      </c>
      <c r="E120" s="102" t="s">
        <v>410</v>
      </c>
      <c r="F120" s="110" t="s">
        <v>28</v>
      </c>
      <c r="G120" s="28">
        <v>1000</v>
      </c>
      <c r="H120" s="25">
        <v>77</v>
      </c>
      <c r="I120" s="15"/>
      <c r="J120" s="61" t="s">
        <v>83</v>
      </c>
      <c r="K120" s="119" t="s">
        <v>84</v>
      </c>
      <c r="L120" s="15"/>
      <c r="M120" s="49"/>
      <c r="N120" s="50"/>
      <c r="O120" s="1">
        <f t="shared" si="11"/>
        <v>1</v>
      </c>
      <c r="P120" s="1" t="str">
        <f t="shared" si="12"/>
        <v>사유지</v>
      </c>
      <c r="Q120" s="1" t="str">
        <f t="shared" si="13"/>
        <v>사유지답</v>
      </c>
      <c r="R120" s="116">
        <v>4650</v>
      </c>
      <c r="S120" s="116">
        <f t="shared" si="7"/>
        <v>358050</v>
      </c>
      <c r="T120" s="116">
        <f t="shared" si="8"/>
        <v>1074150</v>
      </c>
    </row>
    <row r="121" spans="1:20" ht="21.95" customHeight="1">
      <c r="A121" s="19">
        <v>118</v>
      </c>
      <c r="B121" s="3" t="s">
        <v>22</v>
      </c>
      <c r="C121" s="3" t="s">
        <v>23</v>
      </c>
      <c r="D121" s="15" t="s">
        <v>26</v>
      </c>
      <c r="E121" s="102" t="s">
        <v>411</v>
      </c>
      <c r="F121" s="110" t="s">
        <v>28</v>
      </c>
      <c r="G121" s="28">
        <v>2000</v>
      </c>
      <c r="H121" s="25">
        <v>158</v>
      </c>
      <c r="I121" s="15"/>
      <c r="J121" s="61" t="s">
        <v>85</v>
      </c>
      <c r="K121" s="119" t="s">
        <v>86</v>
      </c>
      <c r="L121" s="15"/>
      <c r="M121" s="49"/>
      <c r="N121" s="50"/>
      <c r="O121" s="1">
        <f t="shared" si="11"/>
        <v>1</v>
      </c>
      <c r="P121" s="1" t="str">
        <f t="shared" si="12"/>
        <v>사유지</v>
      </c>
      <c r="Q121" s="1" t="str">
        <f t="shared" si="13"/>
        <v>사유지답</v>
      </c>
      <c r="R121" s="116">
        <v>4650</v>
      </c>
      <c r="S121" s="116">
        <f t="shared" si="7"/>
        <v>734700</v>
      </c>
      <c r="T121" s="116">
        <f t="shared" si="8"/>
        <v>2204100</v>
      </c>
    </row>
    <row r="122" spans="1:20" ht="21.95" customHeight="1">
      <c r="A122" s="19">
        <v>119</v>
      </c>
      <c r="B122" s="3" t="s">
        <v>22</v>
      </c>
      <c r="C122" s="3" t="s">
        <v>23</v>
      </c>
      <c r="D122" s="15" t="s">
        <v>26</v>
      </c>
      <c r="E122" s="102" t="s">
        <v>412</v>
      </c>
      <c r="F122" s="110" t="s">
        <v>28</v>
      </c>
      <c r="G122" s="28">
        <v>1400</v>
      </c>
      <c r="H122" s="25">
        <v>112</v>
      </c>
      <c r="I122" s="36"/>
      <c r="J122" s="61" t="s">
        <v>64</v>
      </c>
      <c r="K122" s="125" t="s">
        <v>70</v>
      </c>
      <c r="L122" s="18"/>
      <c r="M122" s="49"/>
      <c r="N122" s="50"/>
      <c r="O122" s="1">
        <f t="shared" si="11"/>
        <v>1</v>
      </c>
      <c r="P122" s="1" t="str">
        <f t="shared" si="12"/>
        <v>사유지</v>
      </c>
      <c r="Q122" s="1" t="str">
        <f t="shared" si="13"/>
        <v>사유지답</v>
      </c>
      <c r="R122" s="116">
        <v>4650</v>
      </c>
      <c r="S122" s="116">
        <f t="shared" si="7"/>
        <v>520800</v>
      </c>
      <c r="T122" s="116">
        <f t="shared" si="8"/>
        <v>1562400</v>
      </c>
    </row>
    <row r="123" spans="1:20" ht="21.95" customHeight="1">
      <c r="A123" s="19">
        <v>120</v>
      </c>
      <c r="B123" s="3" t="s">
        <v>22</v>
      </c>
      <c r="C123" s="3" t="s">
        <v>23</v>
      </c>
      <c r="D123" s="15" t="s">
        <v>26</v>
      </c>
      <c r="E123" s="102" t="s">
        <v>413</v>
      </c>
      <c r="F123" s="110" t="s">
        <v>28</v>
      </c>
      <c r="G123" s="28">
        <v>1600</v>
      </c>
      <c r="H123" s="25">
        <v>127</v>
      </c>
      <c r="I123" s="15"/>
      <c r="J123" s="61" t="s">
        <v>64</v>
      </c>
      <c r="K123" s="125" t="s">
        <v>70</v>
      </c>
      <c r="L123" s="18"/>
      <c r="M123" s="49"/>
      <c r="N123" s="50"/>
      <c r="O123" s="1">
        <f t="shared" si="11"/>
        <v>1</v>
      </c>
      <c r="P123" s="1" t="str">
        <f t="shared" si="12"/>
        <v>사유지</v>
      </c>
      <c r="Q123" s="1" t="str">
        <f t="shared" si="13"/>
        <v>사유지답</v>
      </c>
      <c r="R123" s="116">
        <v>4650</v>
      </c>
      <c r="S123" s="116">
        <f t="shared" si="7"/>
        <v>590550</v>
      </c>
      <c r="T123" s="116">
        <f t="shared" si="8"/>
        <v>1771650</v>
      </c>
    </row>
    <row r="124" spans="1:20" ht="21.95" customHeight="1">
      <c r="A124" s="19">
        <v>121</v>
      </c>
      <c r="B124" s="3" t="s">
        <v>22</v>
      </c>
      <c r="C124" s="3" t="s">
        <v>23</v>
      </c>
      <c r="D124" s="15" t="s">
        <v>26</v>
      </c>
      <c r="E124" s="102" t="s">
        <v>414</v>
      </c>
      <c r="F124" s="110" t="s">
        <v>28</v>
      </c>
      <c r="G124" s="28">
        <v>2400</v>
      </c>
      <c r="H124" s="25">
        <v>252</v>
      </c>
      <c r="I124" s="15"/>
      <c r="J124" s="61" t="s">
        <v>87</v>
      </c>
      <c r="K124" s="119" t="s">
        <v>88</v>
      </c>
      <c r="L124" s="18"/>
      <c r="M124" s="49"/>
      <c r="N124" s="50"/>
      <c r="O124" s="1">
        <f t="shared" si="11"/>
        <v>1</v>
      </c>
      <c r="P124" s="1" t="str">
        <f t="shared" si="12"/>
        <v>사유지</v>
      </c>
      <c r="Q124" s="1" t="str">
        <f t="shared" si="13"/>
        <v>사유지답</v>
      </c>
      <c r="R124" s="116">
        <v>4650</v>
      </c>
      <c r="S124" s="116">
        <f t="shared" si="7"/>
        <v>1171800</v>
      </c>
      <c r="T124" s="116">
        <f t="shared" si="8"/>
        <v>3515400</v>
      </c>
    </row>
    <row r="125" spans="1:20" ht="21.95" customHeight="1">
      <c r="A125" s="19">
        <v>122</v>
      </c>
      <c r="B125" s="3" t="s">
        <v>22</v>
      </c>
      <c r="C125" s="3" t="s">
        <v>23</v>
      </c>
      <c r="D125" s="15" t="s">
        <v>26</v>
      </c>
      <c r="E125" s="102" t="s">
        <v>415</v>
      </c>
      <c r="F125" s="110" t="s">
        <v>28</v>
      </c>
      <c r="G125" s="28">
        <v>600</v>
      </c>
      <c r="H125" s="25">
        <v>91</v>
      </c>
      <c r="I125" s="35"/>
      <c r="J125" s="63" t="s">
        <v>89</v>
      </c>
      <c r="K125" s="121" t="s">
        <v>90</v>
      </c>
      <c r="L125" s="18"/>
      <c r="M125" s="49"/>
      <c r="N125" s="50"/>
      <c r="O125" s="1">
        <f t="shared" si="11"/>
        <v>1</v>
      </c>
      <c r="P125" s="1" t="str">
        <f t="shared" si="12"/>
        <v>사유지</v>
      </c>
      <c r="Q125" s="1" t="str">
        <f t="shared" si="13"/>
        <v>사유지답</v>
      </c>
      <c r="R125" s="116">
        <v>4650</v>
      </c>
      <c r="S125" s="116">
        <f t="shared" si="7"/>
        <v>423150</v>
      </c>
      <c r="T125" s="116">
        <f t="shared" si="8"/>
        <v>1269450</v>
      </c>
    </row>
    <row r="126" spans="1:20" ht="21.95" customHeight="1">
      <c r="A126" s="19">
        <v>123</v>
      </c>
      <c r="B126" s="3" t="s">
        <v>22</v>
      </c>
      <c r="C126" s="3" t="s">
        <v>23</v>
      </c>
      <c r="D126" s="15" t="s">
        <v>26</v>
      </c>
      <c r="E126" s="102" t="s">
        <v>416</v>
      </c>
      <c r="F126" s="110" t="s">
        <v>28</v>
      </c>
      <c r="G126" s="28">
        <v>4528</v>
      </c>
      <c r="H126" s="25">
        <v>1274</v>
      </c>
      <c r="I126" s="15"/>
      <c r="J126" s="63" t="s">
        <v>89</v>
      </c>
      <c r="K126" s="121" t="s">
        <v>90</v>
      </c>
      <c r="L126" s="18"/>
      <c r="M126" s="49"/>
      <c r="N126" s="50"/>
      <c r="O126" s="1">
        <f t="shared" si="11"/>
        <v>1</v>
      </c>
      <c r="P126" s="1" t="str">
        <f t="shared" si="12"/>
        <v>사유지</v>
      </c>
      <c r="Q126" s="1" t="str">
        <f t="shared" si="13"/>
        <v>사유지답</v>
      </c>
      <c r="R126" s="116">
        <v>4650</v>
      </c>
      <c r="S126" s="116">
        <f t="shared" si="7"/>
        <v>5924100</v>
      </c>
      <c r="T126" s="116">
        <f t="shared" si="8"/>
        <v>17772300</v>
      </c>
    </row>
    <row r="127" spans="1:20" ht="21.95" customHeight="1">
      <c r="A127" s="19">
        <v>124</v>
      </c>
      <c r="B127" s="3" t="s">
        <v>22</v>
      </c>
      <c r="C127" s="3" t="s">
        <v>23</v>
      </c>
      <c r="D127" s="15" t="s">
        <v>26</v>
      </c>
      <c r="E127" s="102" t="s">
        <v>417</v>
      </c>
      <c r="F127" s="110" t="s">
        <v>29</v>
      </c>
      <c r="G127" s="28">
        <v>32965</v>
      </c>
      <c r="H127" s="25">
        <v>6517</v>
      </c>
      <c r="I127" s="15"/>
      <c r="J127" s="66" t="s">
        <v>91</v>
      </c>
      <c r="K127" s="131" t="s">
        <v>92</v>
      </c>
      <c r="L127" s="18"/>
      <c r="M127" s="49"/>
      <c r="N127" s="50"/>
      <c r="O127" s="1">
        <f t="shared" si="11"/>
        <v>1</v>
      </c>
      <c r="P127" s="1" t="str">
        <f t="shared" si="12"/>
        <v>사유지</v>
      </c>
      <c r="Q127" s="1" t="str">
        <f t="shared" si="13"/>
        <v>사유지천</v>
      </c>
      <c r="R127" s="116">
        <v>1550</v>
      </c>
      <c r="S127" s="116">
        <f t="shared" si="7"/>
        <v>10101350</v>
      </c>
      <c r="T127" s="116">
        <f t="shared" si="8"/>
        <v>30304050</v>
      </c>
    </row>
    <row r="128" spans="1:20" ht="21.95" customHeight="1">
      <c r="A128" s="19">
        <v>125</v>
      </c>
      <c r="B128" s="3" t="s">
        <v>22</v>
      </c>
      <c r="C128" s="3" t="s">
        <v>23</v>
      </c>
      <c r="D128" s="15" t="s">
        <v>26</v>
      </c>
      <c r="E128" s="102" t="s">
        <v>418</v>
      </c>
      <c r="F128" s="110" t="s">
        <v>29</v>
      </c>
      <c r="G128" s="28">
        <v>4056</v>
      </c>
      <c r="H128" s="25">
        <v>1671</v>
      </c>
      <c r="I128" s="15"/>
      <c r="J128" s="66" t="s">
        <v>91</v>
      </c>
      <c r="K128" s="131" t="s">
        <v>92</v>
      </c>
      <c r="L128" s="18"/>
      <c r="M128" s="49"/>
      <c r="N128" s="50"/>
      <c r="O128" s="1">
        <f t="shared" si="11"/>
        <v>1</v>
      </c>
      <c r="P128" s="1" t="str">
        <f t="shared" si="12"/>
        <v>사유지</v>
      </c>
      <c r="Q128" s="1" t="str">
        <f t="shared" si="13"/>
        <v>사유지천</v>
      </c>
      <c r="R128" s="116">
        <v>1550</v>
      </c>
      <c r="S128" s="116">
        <f t="shared" si="7"/>
        <v>2590050</v>
      </c>
      <c r="T128" s="116">
        <f t="shared" si="8"/>
        <v>7770150</v>
      </c>
    </row>
    <row r="129" spans="1:20" ht="21.95" customHeight="1">
      <c r="A129" s="13">
        <v>126</v>
      </c>
      <c r="B129" s="2" t="s">
        <v>22</v>
      </c>
      <c r="C129" s="2" t="s">
        <v>23</v>
      </c>
      <c r="D129" s="14" t="s">
        <v>26</v>
      </c>
      <c r="E129" s="105" t="s">
        <v>419</v>
      </c>
      <c r="F129" s="113" t="s">
        <v>28</v>
      </c>
      <c r="G129" s="20">
        <v>1666</v>
      </c>
      <c r="H129" s="26">
        <v>1670</v>
      </c>
      <c r="I129" s="14"/>
      <c r="J129" s="59" t="s">
        <v>162</v>
      </c>
      <c r="K129" s="127" t="s">
        <v>164</v>
      </c>
      <c r="L129" s="23"/>
      <c r="M129" s="51"/>
      <c r="N129" s="48"/>
      <c r="O129" s="1">
        <f t="shared" si="11"/>
        <v>1</v>
      </c>
      <c r="P129" s="1" t="str">
        <f t="shared" si="12"/>
        <v>국유지</v>
      </c>
      <c r="Q129" s="1" t="str">
        <f t="shared" si="13"/>
        <v>국유지답</v>
      </c>
      <c r="R129" s="116" t="s">
        <v>288</v>
      </c>
      <c r="S129" s="116" t="str">
        <f t="shared" si="7"/>
        <v>-</v>
      </c>
      <c r="T129" s="116" t="str">
        <f t="shared" si="8"/>
        <v>-</v>
      </c>
    </row>
    <row r="130" spans="1:20" ht="21.95" customHeight="1">
      <c r="A130" s="144">
        <v>127</v>
      </c>
      <c r="B130" s="145" t="s">
        <v>22</v>
      </c>
      <c r="C130" s="145" t="s">
        <v>23</v>
      </c>
      <c r="D130" s="21" t="s">
        <v>26</v>
      </c>
      <c r="E130" s="100" t="s">
        <v>420</v>
      </c>
      <c r="F130" s="108" t="s">
        <v>29</v>
      </c>
      <c r="G130" s="27">
        <v>472</v>
      </c>
      <c r="H130" s="24">
        <v>468</v>
      </c>
      <c r="I130" s="21"/>
      <c r="J130" s="62" t="s">
        <v>162</v>
      </c>
      <c r="K130" s="132" t="s">
        <v>71</v>
      </c>
      <c r="L130" s="22"/>
      <c r="M130" s="52"/>
      <c r="N130" s="142"/>
      <c r="O130" s="1">
        <f t="shared" si="11"/>
        <v>1</v>
      </c>
      <c r="P130" s="1" t="str">
        <f t="shared" si="12"/>
        <v>국유지</v>
      </c>
      <c r="Q130" s="1" t="str">
        <f t="shared" si="13"/>
        <v>국유지천</v>
      </c>
      <c r="R130" s="116" t="s">
        <v>288</v>
      </c>
      <c r="S130" s="116" t="str">
        <f t="shared" si="7"/>
        <v>-</v>
      </c>
      <c r="T130" s="116" t="str">
        <f t="shared" si="8"/>
        <v>-</v>
      </c>
    </row>
    <row r="131" spans="1:20" ht="21.95" customHeight="1">
      <c r="A131" s="19">
        <v>128</v>
      </c>
      <c r="B131" s="3" t="s">
        <v>22</v>
      </c>
      <c r="C131" s="3" t="s">
        <v>23</v>
      </c>
      <c r="D131" s="15" t="s">
        <v>26</v>
      </c>
      <c r="E131" s="102" t="s">
        <v>421</v>
      </c>
      <c r="F131" s="110" t="s">
        <v>28</v>
      </c>
      <c r="G131" s="28">
        <v>3484</v>
      </c>
      <c r="H131" s="25">
        <v>3472</v>
      </c>
      <c r="I131" s="15"/>
      <c r="J131" s="61" t="s">
        <v>93</v>
      </c>
      <c r="K131" s="133" t="s">
        <v>94</v>
      </c>
      <c r="L131" s="18"/>
      <c r="M131" s="49"/>
      <c r="N131" s="50"/>
      <c r="O131" s="1">
        <f t="shared" si="11"/>
        <v>1</v>
      </c>
      <c r="P131" s="1" t="str">
        <f t="shared" si="12"/>
        <v>사유지</v>
      </c>
      <c r="Q131" s="1" t="str">
        <f t="shared" si="13"/>
        <v>사유지답</v>
      </c>
      <c r="R131" s="116">
        <v>4130</v>
      </c>
      <c r="S131" s="116">
        <f t="shared" si="7"/>
        <v>14339360</v>
      </c>
      <c r="T131" s="116">
        <f t="shared" si="8"/>
        <v>43018080</v>
      </c>
    </row>
    <row r="132" spans="1:20" ht="21.95" customHeight="1">
      <c r="A132" s="19">
        <v>129</v>
      </c>
      <c r="B132" s="3" t="s">
        <v>22</v>
      </c>
      <c r="C132" s="3" t="s">
        <v>23</v>
      </c>
      <c r="D132" s="15" t="s">
        <v>26</v>
      </c>
      <c r="E132" s="102" t="s">
        <v>422</v>
      </c>
      <c r="F132" s="110" t="s">
        <v>28</v>
      </c>
      <c r="G132" s="28">
        <v>1562</v>
      </c>
      <c r="H132" s="25">
        <v>1558</v>
      </c>
      <c r="I132" s="15"/>
      <c r="J132" s="61" t="s">
        <v>95</v>
      </c>
      <c r="K132" s="119" t="s">
        <v>96</v>
      </c>
      <c r="L132" s="18"/>
      <c r="M132" s="49"/>
      <c r="N132" s="50"/>
      <c r="O132" s="1">
        <f t="shared" ref="O132:O154" si="14">COUNTIF(E132,E:E)</f>
        <v>1</v>
      </c>
      <c r="P132" s="1" t="str">
        <f t="shared" si="12"/>
        <v>사유지</v>
      </c>
      <c r="Q132" s="1" t="str">
        <f t="shared" si="13"/>
        <v>사유지답</v>
      </c>
      <c r="R132" s="116">
        <v>4130</v>
      </c>
      <c r="S132" s="116">
        <f t="shared" ref="S132:S154" si="15">IF(R132="-","-",H132*R132)</f>
        <v>6434540</v>
      </c>
      <c r="T132" s="116">
        <f t="shared" ref="T132:T154" si="16">IF(R132="-","-",S132*3)</f>
        <v>19303620</v>
      </c>
    </row>
    <row r="133" spans="1:20" ht="21.95" customHeight="1">
      <c r="A133" s="19">
        <v>130</v>
      </c>
      <c r="B133" s="3" t="s">
        <v>22</v>
      </c>
      <c r="C133" s="3" t="s">
        <v>23</v>
      </c>
      <c r="D133" s="15" t="s">
        <v>26</v>
      </c>
      <c r="E133" s="102" t="s">
        <v>423</v>
      </c>
      <c r="F133" s="110" t="s">
        <v>28</v>
      </c>
      <c r="G133" s="28">
        <v>1785</v>
      </c>
      <c r="H133" s="25">
        <v>1775</v>
      </c>
      <c r="I133" s="15"/>
      <c r="J133" s="61" t="s">
        <v>97</v>
      </c>
      <c r="K133" s="119" t="s">
        <v>94</v>
      </c>
      <c r="L133" s="18"/>
      <c r="M133" s="49"/>
      <c r="N133" s="50"/>
      <c r="O133" s="1">
        <f t="shared" si="14"/>
        <v>1</v>
      </c>
      <c r="P133" s="1" t="str">
        <f t="shared" si="12"/>
        <v>사유지</v>
      </c>
      <c r="Q133" s="1" t="str">
        <f t="shared" si="13"/>
        <v>사유지답</v>
      </c>
      <c r="R133" s="116">
        <v>4130</v>
      </c>
      <c r="S133" s="116">
        <f t="shared" si="15"/>
        <v>7330750</v>
      </c>
      <c r="T133" s="116">
        <f t="shared" si="16"/>
        <v>21992250</v>
      </c>
    </row>
    <row r="134" spans="1:20" ht="21.95" customHeight="1">
      <c r="A134" s="19">
        <v>131</v>
      </c>
      <c r="B134" s="3" t="s">
        <v>22</v>
      </c>
      <c r="C134" s="3" t="s">
        <v>23</v>
      </c>
      <c r="D134" s="15" t="s">
        <v>26</v>
      </c>
      <c r="E134" s="102" t="s">
        <v>424</v>
      </c>
      <c r="F134" s="110" t="s">
        <v>28</v>
      </c>
      <c r="G134" s="28">
        <v>2127</v>
      </c>
      <c r="H134" s="25">
        <v>2123</v>
      </c>
      <c r="I134" s="15"/>
      <c r="J134" s="61" t="s">
        <v>98</v>
      </c>
      <c r="K134" s="119" t="s">
        <v>157</v>
      </c>
      <c r="L134" s="18"/>
      <c r="M134" s="49"/>
      <c r="N134" s="50"/>
      <c r="O134" s="1">
        <f t="shared" si="14"/>
        <v>1</v>
      </c>
      <c r="P134" s="1" t="str">
        <f t="shared" si="12"/>
        <v>사유지</v>
      </c>
      <c r="Q134" s="1" t="str">
        <f t="shared" si="13"/>
        <v>사유지답</v>
      </c>
      <c r="R134" s="116">
        <v>4130</v>
      </c>
      <c r="S134" s="116">
        <f t="shared" si="15"/>
        <v>8767990</v>
      </c>
      <c r="T134" s="116">
        <f t="shared" si="16"/>
        <v>26303970</v>
      </c>
    </row>
    <row r="135" spans="1:20" ht="21.95" customHeight="1">
      <c r="A135" s="19">
        <v>132</v>
      </c>
      <c r="B135" s="3" t="s">
        <v>22</v>
      </c>
      <c r="C135" s="3" t="s">
        <v>23</v>
      </c>
      <c r="D135" s="15" t="s">
        <v>26</v>
      </c>
      <c r="E135" s="102" t="s">
        <v>425</v>
      </c>
      <c r="F135" s="110" t="s">
        <v>28</v>
      </c>
      <c r="G135" s="28">
        <v>838</v>
      </c>
      <c r="H135" s="25">
        <v>850</v>
      </c>
      <c r="I135" s="15"/>
      <c r="J135" s="61" t="s">
        <v>98</v>
      </c>
      <c r="K135" s="119" t="s">
        <v>157</v>
      </c>
      <c r="L135" s="18"/>
      <c r="M135" s="49"/>
      <c r="N135" s="50"/>
      <c r="O135" s="1">
        <f t="shared" si="14"/>
        <v>1</v>
      </c>
      <c r="P135" s="1" t="str">
        <f t="shared" si="12"/>
        <v>사유지</v>
      </c>
      <c r="Q135" s="1" t="str">
        <f t="shared" si="13"/>
        <v>사유지답</v>
      </c>
      <c r="R135" s="116">
        <v>4130</v>
      </c>
      <c r="S135" s="116">
        <f t="shared" si="15"/>
        <v>3510500</v>
      </c>
      <c r="T135" s="116">
        <f t="shared" si="16"/>
        <v>10531500</v>
      </c>
    </row>
    <row r="136" spans="1:20" ht="21.95" customHeight="1">
      <c r="A136" s="19">
        <v>133</v>
      </c>
      <c r="B136" s="3" t="s">
        <v>22</v>
      </c>
      <c r="C136" s="3" t="s">
        <v>23</v>
      </c>
      <c r="D136" s="15" t="s">
        <v>26</v>
      </c>
      <c r="E136" s="102" t="s">
        <v>426</v>
      </c>
      <c r="F136" s="110" t="s">
        <v>28</v>
      </c>
      <c r="G136" s="28">
        <v>1030</v>
      </c>
      <c r="H136" s="25">
        <v>1027</v>
      </c>
      <c r="I136" s="15"/>
      <c r="J136" s="61" t="s">
        <v>64</v>
      </c>
      <c r="K136" s="125" t="s">
        <v>70</v>
      </c>
      <c r="L136" s="18"/>
      <c r="M136" s="49"/>
      <c r="N136" s="50"/>
      <c r="O136" s="1">
        <f t="shared" si="14"/>
        <v>1</v>
      </c>
      <c r="P136" s="1" t="str">
        <f t="shared" si="12"/>
        <v>사유지</v>
      </c>
      <c r="Q136" s="1" t="str">
        <f t="shared" si="13"/>
        <v>사유지답</v>
      </c>
      <c r="R136" s="116">
        <v>4130</v>
      </c>
      <c r="S136" s="116">
        <f t="shared" si="15"/>
        <v>4241510</v>
      </c>
      <c r="T136" s="116">
        <f t="shared" si="16"/>
        <v>12724530</v>
      </c>
    </row>
    <row r="137" spans="1:20" ht="21.95" customHeight="1">
      <c r="A137" s="19">
        <v>134</v>
      </c>
      <c r="B137" s="3" t="s">
        <v>22</v>
      </c>
      <c r="C137" s="3" t="s">
        <v>23</v>
      </c>
      <c r="D137" s="15" t="s">
        <v>26</v>
      </c>
      <c r="E137" s="102" t="s">
        <v>427</v>
      </c>
      <c r="F137" s="110" t="s">
        <v>28</v>
      </c>
      <c r="G137" s="28">
        <v>1360</v>
      </c>
      <c r="H137" s="25">
        <v>1363</v>
      </c>
      <c r="I137" s="15"/>
      <c r="J137" s="61" t="s">
        <v>64</v>
      </c>
      <c r="K137" s="125" t="s">
        <v>70</v>
      </c>
      <c r="L137" s="18"/>
      <c r="M137" s="49"/>
      <c r="N137" s="50"/>
      <c r="O137" s="1">
        <f t="shared" si="14"/>
        <v>1</v>
      </c>
      <c r="P137" s="1" t="str">
        <f t="shared" si="12"/>
        <v>사유지</v>
      </c>
      <c r="Q137" s="1" t="str">
        <f t="shared" si="13"/>
        <v>사유지답</v>
      </c>
      <c r="R137" s="116">
        <v>4130</v>
      </c>
      <c r="S137" s="116">
        <f t="shared" si="15"/>
        <v>5629190</v>
      </c>
      <c r="T137" s="116">
        <f t="shared" si="16"/>
        <v>16887570</v>
      </c>
    </row>
    <row r="138" spans="1:20" ht="21.95" customHeight="1">
      <c r="A138" s="19">
        <v>135</v>
      </c>
      <c r="B138" s="3" t="s">
        <v>22</v>
      </c>
      <c r="C138" s="3" t="s">
        <v>23</v>
      </c>
      <c r="D138" s="15" t="s">
        <v>26</v>
      </c>
      <c r="E138" s="102" t="s">
        <v>428</v>
      </c>
      <c r="F138" s="110" t="s">
        <v>28</v>
      </c>
      <c r="G138" s="37">
        <v>570</v>
      </c>
      <c r="H138" s="25">
        <v>565</v>
      </c>
      <c r="I138" s="15"/>
      <c r="J138" s="140" t="s">
        <v>65</v>
      </c>
      <c r="K138" s="119" t="s">
        <v>73</v>
      </c>
      <c r="L138" s="18"/>
      <c r="M138" s="49"/>
      <c r="N138" s="50"/>
      <c r="O138" s="1">
        <f t="shared" si="14"/>
        <v>1</v>
      </c>
      <c r="P138" s="1" t="str">
        <f t="shared" si="12"/>
        <v>사유지</v>
      </c>
      <c r="Q138" s="1" t="str">
        <f t="shared" si="13"/>
        <v>사유지답</v>
      </c>
      <c r="R138" s="116">
        <v>4130</v>
      </c>
      <c r="S138" s="116">
        <f t="shared" si="15"/>
        <v>2333450</v>
      </c>
      <c r="T138" s="116">
        <f t="shared" si="16"/>
        <v>7000350</v>
      </c>
    </row>
    <row r="139" spans="1:20" ht="21.95" customHeight="1">
      <c r="A139" s="19">
        <v>136</v>
      </c>
      <c r="B139" s="3" t="s">
        <v>22</v>
      </c>
      <c r="C139" s="3" t="s">
        <v>23</v>
      </c>
      <c r="D139" s="15" t="s">
        <v>26</v>
      </c>
      <c r="E139" s="102" t="s">
        <v>429</v>
      </c>
      <c r="F139" s="110" t="s">
        <v>28</v>
      </c>
      <c r="G139" s="38">
        <v>2064</v>
      </c>
      <c r="H139" s="25">
        <v>2054</v>
      </c>
      <c r="I139" s="15"/>
      <c r="J139" s="140" t="s">
        <v>65</v>
      </c>
      <c r="K139" s="119" t="s">
        <v>73</v>
      </c>
      <c r="L139" s="18"/>
      <c r="M139" s="49"/>
      <c r="N139" s="50"/>
      <c r="O139" s="1">
        <f t="shared" si="14"/>
        <v>1</v>
      </c>
      <c r="P139" s="1" t="str">
        <f t="shared" si="12"/>
        <v>사유지</v>
      </c>
      <c r="Q139" s="1" t="str">
        <f t="shared" si="13"/>
        <v>사유지답</v>
      </c>
      <c r="R139" s="116">
        <v>4130</v>
      </c>
      <c r="S139" s="116">
        <f t="shared" si="15"/>
        <v>8483020</v>
      </c>
      <c r="T139" s="116">
        <f t="shared" si="16"/>
        <v>25449060</v>
      </c>
    </row>
    <row r="140" spans="1:20" ht="21.95" customHeight="1">
      <c r="A140" s="19">
        <v>137</v>
      </c>
      <c r="B140" s="3" t="s">
        <v>22</v>
      </c>
      <c r="C140" s="3" t="s">
        <v>23</v>
      </c>
      <c r="D140" s="15" t="s">
        <v>26</v>
      </c>
      <c r="E140" s="102" t="s">
        <v>430</v>
      </c>
      <c r="F140" s="110" t="s">
        <v>28</v>
      </c>
      <c r="G140" s="28">
        <v>2641</v>
      </c>
      <c r="H140" s="25">
        <v>2652</v>
      </c>
      <c r="I140" s="3"/>
      <c r="J140" s="61" t="s">
        <v>66</v>
      </c>
      <c r="K140" s="133" t="s">
        <v>67</v>
      </c>
      <c r="L140" s="18"/>
      <c r="M140" s="49"/>
      <c r="N140" s="50"/>
      <c r="O140" s="1">
        <f t="shared" si="14"/>
        <v>1</v>
      </c>
      <c r="P140" s="1" t="str">
        <f t="shared" si="12"/>
        <v>사유지</v>
      </c>
      <c r="Q140" s="1" t="str">
        <f t="shared" si="13"/>
        <v>사유지답</v>
      </c>
      <c r="R140" s="116">
        <v>4130</v>
      </c>
      <c r="S140" s="116">
        <f t="shared" si="15"/>
        <v>10952760</v>
      </c>
      <c r="T140" s="116">
        <f t="shared" si="16"/>
        <v>32858280</v>
      </c>
    </row>
    <row r="141" spans="1:20" ht="21.95" customHeight="1">
      <c r="A141" s="19">
        <v>138</v>
      </c>
      <c r="B141" s="3" t="s">
        <v>22</v>
      </c>
      <c r="C141" s="3" t="s">
        <v>23</v>
      </c>
      <c r="D141" s="15" t="s">
        <v>26</v>
      </c>
      <c r="E141" s="102" t="s">
        <v>431</v>
      </c>
      <c r="F141" s="110" t="s">
        <v>28</v>
      </c>
      <c r="G141" s="38">
        <v>795</v>
      </c>
      <c r="H141" s="25">
        <v>779</v>
      </c>
      <c r="I141" s="15"/>
      <c r="J141" s="61" t="s">
        <v>68</v>
      </c>
      <c r="K141" s="134" t="s">
        <v>69</v>
      </c>
      <c r="L141" s="18"/>
      <c r="M141" s="49"/>
      <c r="N141" s="50"/>
      <c r="O141" s="1">
        <f t="shared" si="14"/>
        <v>1</v>
      </c>
      <c r="P141" s="1" t="str">
        <f t="shared" si="12"/>
        <v>사유지</v>
      </c>
      <c r="Q141" s="1" t="str">
        <f t="shared" si="13"/>
        <v>사유지답</v>
      </c>
      <c r="R141" s="116">
        <v>3870</v>
      </c>
      <c r="S141" s="116">
        <f t="shared" si="15"/>
        <v>3014730</v>
      </c>
      <c r="T141" s="116">
        <f t="shared" si="16"/>
        <v>9044190</v>
      </c>
    </row>
    <row r="142" spans="1:20" ht="21.95" customHeight="1">
      <c r="A142" s="19">
        <v>139</v>
      </c>
      <c r="B142" s="3" t="s">
        <v>22</v>
      </c>
      <c r="C142" s="3" t="s">
        <v>23</v>
      </c>
      <c r="D142" s="15" t="s">
        <v>26</v>
      </c>
      <c r="E142" s="102" t="s">
        <v>432</v>
      </c>
      <c r="F142" s="110" t="s">
        <v>28</v>
      </c>
      <c r="G142" s="38">
        <v>677</v>
      </c>
      <c r="H142" s="25">
        <v>681</v>
      </c>
      <c r="I142" s="15"/>
      <c r="J142" s="61" t="s">
        <v>68</v>
      </c>
      <c r="K142" s="134" t="s">
        <v>69</v>
      </c>
      <c r="L142" s="18"/>
      <c r="M142" s="49"/>
      <c r="N142" s="50"/>
      <c r="O142" s="1">
        <f t="shared" si="14"/>
        <v>1</v>
      </c>
      <c r="P142" s="1" t="str">
        <f t="shared" si="12"/>
        <v>사유지</v>
      </c>
      <c r="Q142" s="1" t="str">
        <f t="shared" si="13"/>
        <v>사유지답</v>
      </c>
      <c r="R142" s="116">
        <v>3870</v>
      </c>
      <c r="S142" s="116">
        <f t="shared" si="15"/>
        <v>2635470</v>
      </c>
      <c r="T142" s="116">
        <f t="shared" si="16"/>
        <v>7906410</v>
      </c>
    </row>
    <row r="143" spans="1:20" ht="21.95" customHeight="1">
      <c r="A143" s="19">
        <v>140</v>
      </c>
      <c r="B143" s="3" t="s">
        <v>22</v>
      </c>
      <c r="C143" s="3" t="s">
        <v>23</v>
      </c>
      <c r="D143" s="15" t="s">
        <v>26</v>
      </c>
      <c r="E143" s="102" t="s">
        <v>433</v>
      </c>
      <c r="F143" s="110" t="s">
        <v>28</v>
      </c>
      <c r="G143" s="38">
        <v>3578</v>
      </c>
      <c r="H143" s="25">
        <v>2100</v>
      </c>
      <c r="I143" s="15"/>
      <c r="J143" s="61" t="s">
        <v>68</v>
      </c>
      <c r="K143" s="134" t="s">
        <v>69</v>
      </c>
      <c r="L143" s="18"/>
      <c r="M143" s="49"/>
      <c r="N143" s="50"/>
      <c r="O143" s="1">
        <f t="shared" si="14"/>
        <v>1</v>
      </c>
      <c r="P143" s="1" t="str">
        <f t="shared" si="12"/>
        <v>사유지</v>
      </c>
      <c r="Q143" s="1" t="str">
        <f t="shared" si="13"/>
        <v>사유지답</v>
      </c>
      <c r="R143" s="116">
        <v>4130</v>
      </c>
      <c r="S143" s="116">
        <f t="shared" si="15"/>
        <v>8673000</v>
      </c>
      <c r="T143" s="116">
        <f t="shared" si="16"/>
        <v>26019000</v>
      </c>
    </row>
    <row r="144" spans="1:20" ht="21.95" customHeight="1">
      <c r="A144" s="19">
        <v>141</v>
      </c>
      <c r="B144" s="3" t="s">
        <v>22</v>
      </c>
      <c r="C144" s="3" t="s">
        <v>23</v>
      </c>
      <c r="D144" s="15" t="s">
        <v>26</v>
      </c>
      <c r="E144" s="102" t="s">
        <v>434</v>
      </c>
      <c r="F144" s="110" t="s">
        <v>28</v>
      </c>
      <c r="G144" s="28">
        <v>1827</v>
      </c>
      <c r="H144" s="25">
        <v>1827</v>
      </c>
      <c r="I144" s="15"/>
      <c r="J144" s="61" t="s">
        <v>54</v>
      </c>
      <c r="K144" s="119" t="s">
        <v>72</v>
      </c>
      <c r="L144" s="18"/>
      <c r="M144" s="49"/>
      <c r="N144" s="50"/>
      <c r="O144" s="1">
        <f t="shared" si="14"/>
        <v>1</v>
      </c>
      <c r="P144" s="1" t="str">
        <f t="shared" si="12"/>
        <v>사유지</v>
      </c>
      <c r="Q144" s="1" t="str">
        <f t="shared" si="13"/>
        <v>사유지답</v>
      </c>
      <c r="R144" s="116">
        <v>4130</v>
      </c>
      <c r="S144" s="116">
        <f t="shared" si="15"/>
        <v>7545510</v>
      </c>
      <c r="T144" s="116">
        <f t="shared" si="16"/>
        <v>22636530</v>
      </c>
    </row>
    <row r="145" spans="1:20" ht="21.95" customHeight="1">
      <c r="A145" s="19">
        <v>142</v>
      </c>
      <c r="B145" s="3" t="s">
        <v>22</v>
      </c>
      <c r="C145" s="3" t="s">
        <v>23</v>
      </c>
      <c r="D145" s="15" t="s">
        <v>26</v>
      </c>
      <c r="E145" s="102" t="s">
        <v>435</v>
      </c>
      <c r="F145" s="110" t="s">
        <v>28</v>
      </c>
      <c r="G145" s="37">
        <v>2054</v>
      </c>
      <c r="H145" s="25">
        <v>2048</v>
      </c>
      <c r="I145" s="15"/>
      <c r="J145" s="61" t="s">
        <v>54</v>
      </c>
      <c r="K145" s="119" t="s">
        <v>72</v>
      </c>
      <c r="L145" s="18"/>
      <c r="M145" s="49"/>
      <c r="N145" s="50"/>
      <c r="O145" s="1">
        <f t="shared" si="14"/>
        <v>1</v>
      </c>
      <c r="P145" s="1" t="str">
        <f t="shared" si="12"/>
        <v>사유지</v>
      </c>
      <c r="Q145" s="1" t="str">
        <f t="shared" si="13"/>
        <v>사유지답</v>
      </c>
      <c r="R145" s="116">
        <v>4130</v>
      </c>
      <c r="S145" s="116">
        <f t="shared" si="15"/>
        <v>8458240</v>
      </c>
      <c r="T145" s="116">
        <f t="shared" si="16"/>
        <v>25374720</v>
      </c>
    </row>
    <row r="146" spans="1:20" ht="21.95" customHeight="1">
      <c r="A146" s="19">
        <v>143</v>
      </c>
      <c r="B146" s="3" t="s">
        <v>22</v>
      </c>
      <c r="C146" s="3" t="s">
        <v>23</v>
      </c>
      <c r="D146" s="15" t="s">
        <v>26</v>
      </c>
      <c r="E146" s="102" t="s">
        <v>436</v>
      </c>
      <c r="F146" s="110" t="s">
        <v>32</v>
      </c>
      <c r="G146" s="28">
        <v>1813</v>
      </c>
      <c r="H146" s="25">
        <v>1835</v>
      </c>
      <c r="I146" s="15"/>
      <c r="J146" s="61" t="s">
        <v>162</v>
      </c>
      <c r="K146" s="119" t="s">
        <v>71</v>
      </c>
      <c r="L146" s="7"/>
      <c r="M146" s="53"/>
      <c r="N146" s="50"/>
      <c r="O146" s="1">
        <f t="shared" si="14"/>
        <v>1</v>
      </c>
      <c r="P146" s="1" t="str">
        <f t="shared" si="12"/>
        <v>국유지</v>
      </c>
      <c r="Q146" s="1" t="str">
        <f t="shared" si="13"/>
        <v>국유지제</v>
      </c>
      <c r="R146" s="116" t="s">
        <v>288</v>
      </c>
      <c r="S146" s="116" t="str">
        <f t="shared" si="15"/>
        <v>-</v>
      </c>
      <c r="T146" s="116" t="str">
        <f t="shared" si="16"/>
        <v>-</v>
      </c>
    </row>
    <row r="147" spans="1:20" ht="21.95" customHeight="1">
      <c r="A147" s="13">
        <v>144</v>
      </c>
      <c r="B147" s="2" t="s">
        <v>22</v>
      </c>
      <c r="C147" s="2" t="s">
        <v>23</v>
      </c>
      <c r="D147" s="14" t="s">
        <v>26</v>
      </c>
      <c r="E147" s="105" t="s">
        <v>437</v>
      </c>
      <c r="F147" s="113" t="s">
        <v>28</v>
      </c>
      <c r="G147" s="20">
        <v>453</v>
      </c>
      <c r="H147" s="26">
        <v>446</v>
      </c>
      <c r="I147" s="14"/>
      <c r="J147" s="59" t="s">
        <v>54</v>
      </c>
      <c r="K147" s="127" t="s">
        <v>72</v>
      </c>
      <c r="L147" s="2"/>
      <c r="M147" s="34"/>
      <c r="N147" s="48"/>
      <c r="O147" s="1">
        <f t="shared" si="14"/>
        <v>1</v>
      </c>
      <c r="P147" s="1" t="str">
        <f t="shared" si="12"/>
        <v>사유지</v>
      </c>
      <c r="Q147" s="1" t="str">
        <f t="shared" si="13"/>
        <v>사유지답</v>
      </c>
      <c r="R147" s="116">
        <v>4130</v>
      </c>
      <c r="S147" s="116">
        <f t="shared" si="15"/>
        <v>1841980</v>
      </c>
      <c r="T147" s="116">
        <f t="shared" si="16"/>
        <v>5525940</v>
      </c>
    </row>
    <row r="148" spans="1:20" ht="21.95" customHeight="1">
      <c r="A148" s="144">
        <v>145</v>
      </c>
      <c r="B148" s="145" t="s">
        <v>22</v>
      </c>
      <c r="C148" s="145" t="s">
        <v>23</v>
      </c>
      <c r="D148" s="21" t="s">
        <v>26</v>
      </c>
      <c r="E148" s="100" t="s">
        <v>438</v>
      </c>
      <c r="F148" s="108" t="s">
        <v>29</v>
      </c>
      <c r="G148" s="27">
        <v>1157</v>
      </c>
      <c r="H148" s="24">
        <v>1161</v>
      </c>
      <c r="I148" s="21"/>
      <c r="J148" s="62" t="s">
        <v>162</v>
      </c>
      <c r="K148" s="117" t="s">
        <v>71</v>
      </c>
      <c r="L148" s="22"/>
      <c r="M148" s="52"/>
      <c r="N148" s="142"/>
      <c r="O148" s="1">
        <f t="shared" si="14"/>
        <v>1</v>
      </c>
      <c r="P148" s="1" t="str">
        <f t="shared" si="12"/>
        <v>국유지</v>
      </c>
      <c r="Q148" s="1" t="str">
        <f t="shared" si="13"/>
        <v>국유지천</v>
      </c>
      <c r="R148" s="116" t="s">
        <v>288</v>
      </c>
      <c r="S148" s="116" t="str">
        <f t="shared" si="15"/>
        <v>-</v>
      </c>
      <c r="T148" s="116" t="str">
        <f t="shared" si="16"/>
        <v>-</v>
      </c>
    </row>
    <row r="149" spans="1:20" ht="21.95" customHeight="1">
      <c r="A149" s="19">
        <v>146</v>
      </c>
      <c r="B149" s="3" t="s">
        <v>22</v>
      </c>
      <c r="C149" s="3" t="s">
        <v>23</v>
      </c>
      <c r="D149" s="15" t="s">
        <v>26</v>
      </c>
      <c r="E149" s="102" t="s">
        <v>439</v>
      </c>
      <c r="F149" s="110" t="s">
        <v>28</v>
      </c>
      <c r="G149" s="38">
        <v>1688</v>
      </c>
      <c r="H149" s="25">
        <v>1687</v>
      </c>
      <c r="I149" s="15"/>
      <c r="J149" s="61" t="s">
        <v>54</v>
      </c>
      <c r="K149" s="119" t="s">
        <v>72</v>
      </c>
      <c r="L149" s="18"/>
      <c r="M149" s="49"/>
      <c r="N149" s="50"/>
      <c r="O149" s="1">
        <f t="shared" si="14"/>
        <v>1</v>
      </c>
      <c r="P149" s="1" t="str">
        <f t="shared" si="12"/>
        <v>사유지</v>
      </c>
      <c r="Q149" s="1" t="str">
        <f t="shared" si="13"/>
        <v>사유지답</v>
      </c>
      <c r="R149" s="116">
        <v>4130</v>
      </c>
      <c r="S149" s="116">
        <f t="shared" si="15"/>
        <v>6967310</v>
      </c>
      <c r="T149" s="116">
        <f t="shared" si="16"/>
        <v>20901930</v>
      </c>
    </row>
    <row r="150" spans="1:20" ht="21.95" customHeight="1">
      <c r="A150" s="19">
        <v>147</v>
      </c>
      <c r="B150" s="3" t="s">
        <v>22</v>
      </c>
      <c r="C150" s="3" t="s">
        <v>23</v>
      </c>
      <c r="D150" s="15" t="s">
        <v>26</v>
      </c>
      <c r="E150" s="102" t="s">
        <v>440</v>
      </c>
      <c r="F150" s="110" t="s">
        <v>28</v>
      </c>
      <c r="G150" s="28">
        <v>863</v>
      </c>
      <c r="H150" s="25">
        <v>856</v>
      </c>
      <c r="I150" s="36"/>
      <c r="J150" s="63" t="s">
        <v>54</v>
      </c>
      <c r="K150" s="119" t="s">
        <v>72</v>
      </c>
      <c r="L150" s="18"/>
      <c r="M150" s="49"/>
      <c r="N150" s="50"/>
      <c r="O150" s="1">
        <f t="shared" si="14"/>
        <v>1</v>
      </c>
      <c r="P150" s="1" t="str">
        <f t="shared" si="12"/>
        <v>사유지</v>
      </c>
      <c r="Q150" s="1" t="str">
        <f t="shared" si="13"/>
        <v>사유지답</v>
      </c>
      <c r="R150" s="116">
        <v>3150</v>
      </c>
      <c r="S150" s="116">
        <f t="shared" si="15"/>
        <v>2696400</v>
      </c>
      <c r="T150" s="116">
        <f t="shared" si="16"/>
        <v>8089200</v>
      </c>
    </row>
    <row r="151" spans="1:20" ht="21.95" customHeight="1">
      <c r="A151" s="19">
        <v>148</v>
      </c>
      <c r="B151" s="3" t="s">
        <v>22</v>
      </c>
      <c r="C151" s="3" t="s">
        <v>23</v>
      </c>
      <c r="D151" s="15" t="s">
        <v>26</v>
      </c>
      <c r="E151" s="102" t="s">
        <v>441</v>
      </c>
      <c r="F151" s="110" t="s">
        <v>29</v>
      </c>
      <c r="G151" s="28">
        <v>1005</v>
      </c>
      <c r="H151" s="25">
        <v>1019</v>
      </c>
      <c r="I151" s="15"/>
      <c r="J151" s="61" t="s">
        <v>74</v>
      </c>
      <c r="K151" s="119" t="s">
        <v>75</v>
      </c>
      <c r="L151" s="18"/>
      <c r="M151" s="49"/>
      <c r="N151" s="50"/>
      <c r="O151" s="1">
        <f t="shared" si="14"/>
        <v>1</v>
      </c>
      <c r="P151" s="1" t="str">
        <f t="shared" si="12"/>
        <v>사유지</v>
      </c>
      <c r="Q151" s="1" t="str">
        <f t="shared" si="13"/>
        <v>사유지천</v>
      </c>
      <c r="R151" s="116">
        <v>3150</v>
      </c>
      <c r="S151" s="116">
        <f t="shared" si="15"/>
        <v>3209850</v>
      </c>
      <c r="T151" s="116">
        <f t="shared" si="16"/>
        <v>9629550</v>
      </c>
    </row>
    <row r="152" spans="1:20" ht="21.95" customHeight="1">
      <c r="A152" s="19">
        <v>149</v>
      </c>
      <c r="B152" s="3" t="s">
        <v>22</v>
      </c>
      <c r="C152" s="3" t="s">
        <v>23</v>
      </c>
      <c r="D152" s="15" t="s">
        <v>26</v>
      </c>
      <c r="E152" s="102" t="s">
        <v>442</v>
      </c>
      <c r="F152" s="110" t="s">
        <v>29</v>
      </c>
      <c r="G152" s="28">
        <v>61</v>
      </c>
      <c r="H152" s="25">
        <v>56</v>
      </c>
      <c r="I152" s="15"/>
      <c r="J152" s="61" t="s">
        <v>162</v>
      </c>
      <c r="K152" s="119" t="s">
        <v>38</v>
      </c>
      <c r="L152" s="18"/>
      <c r="M152" s="49"/>
      <c r="N152" s="50"/>
      <c r="O152" s="1">
        <f t="shared" si="14"/>
        <v>1</v>
      </c>
      <c r="P152" s="1" t="str">
        <f t="shared" si="12"/>
        <v>국유지</v>
      </c>
      <c r="Q152" s="1" t="str">
        <f t="shared" si="13"/>
        <v>국유지천</v>
      </c>
      <c r="R152" s="116" t="s">
        <v>288</v>
      </c>
      <c r="S152" s="116" t="str">
        <f t="shared" si="15"/>
        <v>-</v>
      </c>
      <c r="T152" s="116" t="str">
        <f t="shared" si="16"/>
        <v>-</v>
      </c>
    </row>
    <row r="153" spans="1:20" ht="21.95" customHeight="1">
      <c r="A153" s="19">
        <v>150</v>
      </c>
      <c r="B153" s="3" t="s">
        <v>22</v>
      </c>
      <c r="C153" s="3" t="s">
        <v>23</v>
      </c>
      <c r="D153" s="15" t="s">
        <v>26</v>
      </c>
      <c r="E153" s="102" t="s">
        <v>443</v>
      </c>
      <c r="F153" s="110" t="s">
        <v>29</v>
      </c>
      <c r="G153" s="28">
        <v>122</v>
      </c>
      <c r="H153" s="25">
        <v>125</v>
      </c>
      <c r="I153" s="3"/>
      <c r="J153" s="61" t="s">
        <v>162</v>
      </c>
      <c r="K153" s="119" t="s">
        <v>37</v>
      </c>
      <c r="L153" s="18"/>
      <c r="M153" s="49"/>
      <c r="N153" s="50"/>
      <c r="O153" s="1">
        <f t="shared" si="14"/>
        <v>1</v>
      </c>
      <c r="P153" s="1" t="str">
        <f t="shared" si="12"/>
        <v>국유지</v>
      </c>
      <c r="Q153" s="1" t="str">
        <f t="shared" si="13"/>
        <v>국유지천</v>
      </c>
      <c r="R153" s="116" t="s">
        <v>288</v>
      </c>
      <c r="S153" s="116" t="str">
        <f t="shared" si="15"/>
        <v>-</v>
      </c>
      <c r="T153" s="116" t="str">
        <f t="shared" si="16"/>
        <v>-</v>
      </c>
    </row>
    <row r="154" spans="1:20" ht="21.95" customHeight="1">
      <c r="A154" s="13">
        <v>151</v>
      </c>
      <c r="B154" s="2" t="s">
        <v>22</v>
      </c>
      <c r="C154" s="2" t="s">
        <v>23</v>
      </c>
      <c r="D154" s="14" t="s">
        <v>26</v>
      </c>
      <c r="E154" s="105" t="s">
        <v>444</v>
      </c>
      <c r="F154" s="113" t="s">
        <v>29</v>
      </c>
      <c r="G154" s="20">
        <v>93</v>
      </c>
      <c r="H154" s="26">
        <v>90</v>
      </c>
      <c r="I154" s="2"/>
      <c r="J154" s="59" t="s">
        <v>76</v>
      </c>
      <c r="K154" s="127" t="s">
        <v>77</v>
      </c>
      <c r="L154" s="23"/>
      <c r="M154" s="51"/>
      <c r="N154" s="48"/>
      <c r="O154" s="1">
        <f t="shared" si="14"/>
        <v>1</v>
      </c>
      <c r="P154" s="1" t="str">
        <f t="shared" si="12"/>
        <v>사유지</v>
      </c>
      <c r="Q154" s="1" t="str">
        <f t="shared" si="13"/>
        <v>사유지천</v>
      </c>
      <c r="R154" s="116">
        <v>3150</v>
      </c>
      <c r="S154" s="116">
        <f t="shared" si="15"/>
        <v>283500</v>
      </c>
      <c r="T154" s="116">
        <f t="shared" si="16"/>
        <v>850500</v>
      </c>
    </row>
    <row r="155" spans="1:20" ht="20.100000000000001" customHeight="1">
      <c r="A155" s="30"/>
      <c r="B155" s="30"/>
      <c r="C155" s="30"/>
      <c r="D155" s="30"/>
      <c r="E155" s="44"/>
      <c r="F155" s="45"/>
      <c r="G155" s="33"/>
      <c r="H155" s="46"/>
      <c r="I155" s="40"/>
      <c r="J155" s="64"/>
      <c r="K155" s="43"/>
      <c r="L155" s="6"/>
      <c r="M155" s="42"/>
      <c r="N155" s="30"/>
      <c r="O155" s="6"/>
      <c r="P155" s="6"/>
    </row>
    <row r="156" spans="1:20" ht="20.100000000000001" customHeight="1">
      <c r="A156" s="30"/>
      <c r="B156" s="30"/>
      <c r="C156" s="30"/>
      <c r="D156" s="30"/>
      <c r="E156" s="44"/>
      <c r="F156" s="45"/>
      <c r="G156" s="33"/>
      <c r="H156" s="46"/>
      <c r="I156" s="40"/>
      <c r="J156" s="64"/>
      <c r="K156" s="43"/>
      <c r="L156" s="6"/>
      <c r="M156" s="42"/>
      <c r="N156" s="30"/>
      <c r="O156" s="6"/>
      <c r="P156" s="6"/>
    </row>
    <row r="157" spans="1:20" ht="20.100000000000001" customHeight="1">
      <c r="A157" s="30"/>
      <c r="B157" s="30"/>
      <c r="C157" s="30"/>
      <c r="D157" s="30"/>
      <c r="E157" s="44"/>
      <c r="F157" s="45"/>
      <c r="G157" s="33"/>
      <c r="H157" s="46"/>
      <c r="I157" s="40"/>
      <c r="J157" s="64"/>
      <c r="K157" s="43"/>
      <c r="L157" s="6"/>
      <c r="M157" s="42"/>
      <c r="N157" s="30"/>
      <c r="O157" s="6"/>
      <c r="P157" s="6"/>
    </row>
    <row r="158" spans="1:20" ht="20.100000000000001" customHeight="1">
      <c r="A158" s="30"/>
      <c r="B158" s="30"/>
      <c r="C158" s="30"/>
      <c r="D158" s="30"/>
      <c r="E158" s="44"/>
      <c r="F158" s="45"/>
      <c r="G158" s="33"/>
      <c r="H158" s="46"/>
      <c r="I158" s="40"/>
      <c r="J158" s="64"/>
      <c r="K158" s="43"/>
      <c r="L158" s="6"/>
      <c r="M158" s="42"/>
      <c r="N158" s="30"/>
      <c r="O158" s="6"/>
      <c r="P158" s="6"/>
    </row>
    <row r="159" spans="1:20" ht="20.100000000000001" customHeight="1">
      <c r="A159" s="30"/>
      <c r="B159" s="30"/>
      <c r="C159" s="30"/>
      <c r="D159" s="30"/>
      <c r="E159" s="44"/>
      <c r="F159" s="45"/>
      <c r="G159" s="33"/>
      <c r="H159" s="46"/>
      <c r="I159" s="40"/>
      <c r="J159" s="64"/>
      <c r="K159" s="43"/>
      <c r="L159" s="6"/>
      <c r="M159" s="42"/>
      <c r="N159" s="30"/>
      <c r="O159" s="6"/>
      <c r="P159" s="6"/>
    </row>
    <row r="160" spans="1:20" ht="20.100000000000001" customHeight="1">
      <c r="A160" s="30"/>
      <c r="B160" s="30"/>
      <c r="C160" s="30"/>
      <c r="D160" s="30"/>
      <c r="E160" s="44"/>
      <c r="F160" s="45"/>
      <c r="G160" s="33"/>
      <c r="H160" s="46"/>
      <c r="I160" s="40"/>
      <c r="J160" s="64"/>
      <c r="K160" s="43"/>
      <c r="L160" s="6"/>
      <c r="M160" s="42"/>
      <c r="N160" s="30"/>
      <c r="O160" s="6"/>
      <c r="P160" s="6"/>
    </row>
    <row r="161" spans="1:16" ht="20.100000000000001" customHeight="1">
      <c r="A161" s="30"/>
      <c r="B161" s="30"/>
      <c r="C161" s="30"/>
      <c r="D161" s="30"/>
      <c r="E161" s="44"/>
      <c r="F161" s="45"/>
      <c r="G161" s="33"/>
      <c r="H161" s="46"/>
      <c r="I161" s="40"/>
      <c r="J161" s="64"/>
      <c r="K161" s="43"/>
      <c r="L161" s="6"/>
      <c r="M161" s="42"/>
      <c r="N161" s="30"/>
      <c r="O161" s="6"/>
      <c r="P161" s="6"/>
    </row>
    <row r="162" spans="1:16" ht="20.100000000000001" customHeight="1">
      <c r="A162" s="30"/>
      <c r="B162" s="30"/>
      <c r="C162" s="30"/>
      <c r="D162" s="30"/>
      <c r="E162" s="44"/>
      <c r="F162" s="45"/>
      <c r="G162" s="33"/>
      <c r="H162" s="46"/>
      <c r="I162" s="40"/>
      <c r="J162" s="64"/>
      <c r="K162" s="43"/>
      <c r="L162" s="6"/>
      <c r="M162" s="42"/>
      <c r="N162" s="30"/>
      <c r="O162" s="6"/>
      <c r="P162" s="6"/>
    </row>
    <row r="163" spans="1:16" ht="20.100000000000001" customHeight="1">
      <c r="A163" s="30"/>
      <c r="B163" s="30"/>
      <c r="C163" s="30"/>
      <c r="D163" s="30"/>
      <c r="E163" s="44"/>
      <c r="F163" s="45"/>
      <c r="G163" s="33"/>
      <c r="H163" s="46"/>
      <c r="I163" s="40"/>
      <c r="J163" s="64"/>
      <c r="K163" s="43"/>
      <c r="L163" s="6"/>
      <c r="M163" s="42"/>
      <c r="N163" s="30"/>
      <c r="O163" s="6"/>
      <c r="P163" s="6"/>
    </row>
    <row r="164" spans="1:16" ht="20.100000000000001" customHeight="1">
      <c r="A164" s="30"/>
      <c r="B164" s="30"/>
      <c r="C164" s="30"/>
      <c r="D164" s="30"/>
      <c r="E164" s="44"/>
      <c r="F164" s="45"/>
      <c r="G164" s="33"/>
      <c r="H164" s="46"/>
      <c r="I164" s="40"/>
      <c r="J164" s="64"/>
      <c r="K164" s="43"/>
      <c r="L164" s="6"/>
      <c r="M164" s="42"/>
      <c r="N164" s="30"/>
      <c r="O164" s="6"/>
      <c r="P164" s="6"/>
    </row>
    <row r="165" spans="1:16" ht="20.100000000000001" customHeight="1">
      <c r="A165" s="30"/>
      <c r="B165" s="30"/>
      <c r="C165" s="30"/>
      <c r="D165" s="30"/>
      <c r="E165" s="44"/>
      <c r="F165" s="45"/>
      <c r="G165" s="33"/>
      <c r="H165" s="46"/>
      <c r="I165" s="40"/>
      <c r="J165" s="64"/>
      <c r="K165" s="43"/>
      <c r="L165" s="6"/>
      <c r="M165" s="42"/>
      <c r="N165" s="30"/>
      <c r="O165" s="6"/>
      <c r="P165" s="6"/>
    </row>
    <row r="166" spans="1:16" ht="20.100000000000001" customHeight="1">
      <c r="A166" s="30"/>
      <c r="B166" s="30"/>
      <c r="C166" s="30"/>
      <c r="D166" s="30"/>
      <c r="E166" s="44"/>
      <c r="F166" s="45"/>
      <c r="G166" s="33"/>
      <c r="H166" s="46"/>
      <c r="I166" s="40"/>
      <c r="J166" s="64"/>
      <c r="K166" s="43"/>
      <c r="L166" s="6"/>
      <c r="M166" s="42"/>
      <c r="N166" s="30"/>
      <c r="O166" s="6"/>
      <c r="P166" s="6"/>
    </row>
    <row r="167" spans="1:16" ht="20.100000000000001" customHeight="1">
      <c r="A167" s="30"/>
      <c r="B167" s="30"/>
      <c r="C167" s="30"/>
      <c r="D167" s="30"/>
      <c r="E167" s="44"/>
      <c r="F167" s="45"/>
      <c r="G167" s="33"/>
      <c r="H167" s="46"/>
      <c r="I167" s="40"/>
      <c r="J167" s="64"/>
      <c r="K167" s="43"/>
      <c r="L167" s="6"/>
      <c r="M167" s="42"/>
      <c r="N167" s="30"/>
      <c r="O167" s="6"/>
      <c r="P167" s="6"/>
    </row>
    <row r="168" spans="1:16" ht="20.100000000000001" customHeight="1">
      <c r="A168" s="30"/>
      <c r="B168" s="30"/>
      <c r="C168" s="30"/>
      <c r="D168" s="30"/>
      <c r="E168" s="44"/>
      <c r="F168" s="45"/>
      <c r="G168" s="33"/>
      <c r="H168" s="46"/>
      <c r="I168" s="40"/>
      <c r="J168" s="64"/>
      <c r="K168" s="43"/>
      <c r="L168" s="6"/>
      <c r="M168" s="42"/>
      <c r="N168" s="30"/>
      <c r="O168" s="6"/>
      <c r="P168" s="6"/>
    </row>
    <row r="169" spans="1:16" ht="20.100000000000001" customHeight="1">
      <c r="A169" s="30"/>
      <c r="B169" s="30"/>
      <c r="C169" s="30"/>
      <c r="D169" s="30"/>
      <c r="E169" s="44"/>
      <c r="F169" s="45"/>
      <c r="G169" s="33"/>
      <c r="H169" s="46"/>
      <c r="I169" s="40"/>
      <c r="J169" s="64"/>
      <c r="K169" s="43"/>
      <c r="L169" s="6"/>
      <c r="M169" s="42"/>
      <c r="N169" s="30"/>
      <c r="O169" s="6"/>
      <c r="P169" s="6"/>
    </row>
    <row r="170" spans="1:16" ht="20.100000000000001" customHeight="1">
      <c r="A170" s="30"/>
      <c r="B170" s="30"/>
      <c r="C170" s="30"/>
      <c r="D170" s="30"/>
      <c r="E170" s="44"/>
      <c r="F170" s="45"/>
      <c r="G170" s="33"/>
      <c r="H170" s="46"/>
      <c r="I170" s="40"/>
      <c r="J170" s="64"/>
      <c r="K170" s="43"/>
      <c r="L170" s="6"/>
      <c r="M170" s="42"/>
      <c r="N170" s="30"/>
      <c r="O170" s="6"/>
      <c r="P170" s="6"/>
    </row>
    <row r="171" spans="1:16" ht="20.100000000000001" customHeight="1">
      <c r="A171" s="30"/>
      <c r="B171" s="30"/>
      <c r="C171" s="30"/>
      <c r="D171" s="30"/>
      <c r="E171" s="44"/>
      <c r="F171" s="45"/>
      <c r="G171" s="33"/>
      <c r="H171" s="46"/>
      <c r="I171" s="40"/>
      <c r="J171" s="64"/>
      <c r="K171" s="43"/>
      <c r="L171" s="6"/>
      <c r="M171" s="42"/>
      <c r="N171" s="30"/>
      <c r="O171" s="6"/>
      <c r="P171" s="6"/>
    </row>
    <row r="172" spans="1:16" ht="20.100000000000001" customHeight="1">
      <c r="A172" s="30"/>
      <c r="B172" s="30"/>
      <c r="C172" s="30"/>
      <c r="D172" s="30"/>
      <c r="E172" s="44"/>
      <c r="F172" s="45"/>
      <c r="G172" s="33"/>
      <c r="H172" s="46"/>
      <c r="I172" s="40"/>
      <c r="J172" s="64"/>
      <c r="K172" s="43"/>
      <c r="L172" s="6"/>
      <c r="M172" s="42"/>
      <c r="N172" s="30"/>
      <c r="O172" s="6"/>
      <c r="P172" s="6"/>
    </row>
    <row r="173" spans="1:16" ht="20.100000000000001" customHeight="1">
      <c r="A173" s="30"/>
      <c r="B173" s="30"/>
      <c r="C173" s="30"/>
      <c r="D173" s="30"/>
      <c r="E173" s="44"/>
      <c r="F173" s="45"/>
      <c r="G173" s="33"/>
      <c r="H173" s="46"/>
      <c r="I173" s="40"/>
      <c r="J173" s="64"/>
      <c r="K173" s="43"/>
      <c r="L173" s="6"/>
      <c r="M173" s="42"/>
      <c r="N173" s="30"/>
      <c r="O173" s="6"/>
      <c r="P173" s="6"/>
    </row>
    <row r="174" spans="1:16" ht="20.100000000000001" customHeight="1">
      <c r="A174" s="30"/>
      <c r="B174" s="30"/>
      <c r="C174" s="30"/>
      <c r="D174" s="30"/>
      <c r="E174" s="44"/>
      <c r="F174" s="45"/>
      <c r="G174" s="33"/>
      <c r="H174" s="46"/>
      <c r="I174" s="40"/>
      <c r="J174" s="64"/>
      <c r="K174" s="43"/>
      <c r="L174" s="6"/>
      <c r="M174" s="42"/>
      <c r="N174" s="30"/>
      <c r="O174" s="6"/>
      <c r="P174" s="6"/>
    </row>
    <row r="175" spans="1:16" ht="20.100000000000001" customHeight="1">
      <c r="A175" s="30"/>
      <c r="B175" s="30"/>
      <c r="C175" s="30"/>
      <c r="D175" s="30"/>
      <c r="E175" s="44"/>
      <c r="F175" s="45"/>
      <c r="G175" s="33"/>
      <c r="H175" s="46"/>
      <c r="I175" s="40"/>
      <c r="J175" s="64"/>
      <c r="K175" s="43"/>
      <c r="L175" s="6"/>
      <c r="M175" s="42"/>
      <c r="N175" s="30"/>
      <c r="O175" s="6"/>
      <c r="P175" s="6"/>
    </row>
    <row r="176" spans="1:16" ht="20.100000000000001" customHeight="1">
      <c r="A176" s="30"/>
      <c r="B176" s="30"/>
      <c r="C176" s="30"/>
      <c r="D176" s="30"/>
      <c r="E176" s="44"/>
      <c r="F176" s="45"/>
      <c r="G176" s="33"/>
      <c r="H176" s="46"/>
      <c r="I176" s="40"/>
      <c r="J176" s="64"/>
      <c r="K176" s="43"/>
      <c r="L176" s="6"/>
      <c r="M176" s="42"/>
      <c r="N176" s="30"/>
      <c r="O176" s="6"/>
      <c r="P176" s="6"/>
    </row>
    <row r="177" spans="1:17" ht="20.100000000000001" customHeight="1">
      <c r="A177" s="30"/>
      <c r="B177" s="30"/>
      <c r="C177" s="30"/>
      <c r="D177" s="30"/>
      <c r="E177" s="44"/>
      <c r="F177" s="45"/>
      <c r="G177" s="33"/>
      <c r="H177" s="46"/>
      <c r="I177" s="40"/>
      <c r="J177" s="64"/>
      <c r="K177" s="43"/>
      <c r="L177" s="6"/>
      <c r="M177" s="42"/>
      <c r="N177" s="30"/>
      <c r="O177" s="6"/>
      <c r="P177" s="6"/>
    </row>
    <row r="178" spans="1:17" ht="20.100000000000001" customHeight="1">
      <c r="A178" s="30"/>
      <c r="B178" s="30"/>
      <c r="C178" s="30"/>
      <c r="D178" s="30"/>
      <c r="E178" s="44"/>
      <c r="F178" s="45"/>
      <c r="G178" s="33"/>
      <c r="H178" s="46"/>
      <c r="I178" s="40"/>
      <c r="J178" s="64"/>
      <c r="K178" s="43"/>
      <c r="L178" s="6"/>
      <c r="M178" s="42"/>
      <c r="N178" s="30"/>
      <c r="O178" s="6"/>
      <c r="P178" s="6"/>
    </row>
    <row r="179" spans="1:17" ht="20.100000000000001" customHeight="1">
      <c r="A179" s="30"/>
      <c r="B179" s="30"/>
      <c r="C179" s="30"/>
      <c r="D179" s="30"/>
      <c r="E179" s="44"/>
      <c r="F179" s="45"/>
      <c r="G179" s="33"/>
      <c r="H179" s="46"/>
      <c r="I179" s="40"/>
      <c r="J179" s="64"/>
      <c r="K179" s="43"/>
      <c r="L179" s="6"/>
      <c r="M179" s="42"/>
      <c r="N179" s="30"/>
      <c r="O179" s="6"/>
      <c r="P179" s="6"/>
    </row>
    <row r="180" spans="1:17" ht="20.100000000000001" customHeight="1">
      <c r="A180" s="30"/>
      <c r="B180" s="30"/>
      <c r="C180" s="30"/>
      <c r="D180" s="30"/>
      <c r="E180" s="44"/>
      <c r="F180" s="45"/>
      <c r="G180" s="33"/>
      <c r="H180" s="46"/>
      <c r="I180" s="40"/>
      <c r="J180" s="64"/>
      <c r="K180" s="43"/>
      <c r="L180" s="6"/>
      <c r="M180" s="42"/>
      <c r="N180" s="30"/>
      <c r="O180" s="6"/>
      <c r="P180" s="6"/>
    </row>
    <row r="181" spans="1:17" ht="20.100000000000001" customHeight="1">
      <c r="A181" s="30"/>
      <c r="B181" s="30"/>
      <c r="C181" s="30"/>
      <c r="D181" s="30"/>
      <c r="E181" s="44"/>
      <c r="F181" s="45"/>
      <c r="G181" s="33"/>
      <c r="H181" s="46"/>
      <c r="I181" s="40"/>
      <c r="J181" s="64"/>
      <c r="K181" s="43"/>
      <c r="L181" s="6"/>
      <c r="M181" s="42"/>
      <c r="N181" s="30"/>
      <c r="O181" s="6"/>
      <c r="P181" s="6"/>
    </row>
    <row r="182" spans="1:17" ht="20.100000000000001" customHeight="1">
      <c r="A182" s="30"/>
      <c r="B182" s="30"/>
      <c r="C182" s="30"/>
      <c r="D182" s="30"/>
      <c r="E182" s="44"/>
      <c r="F182" s="45"/>
      <c r="G182" s="33"/>
      <c r="H182" s="46"/>
      <c r="I182" s="40"/>
      <c r="J182" s="64"/>
      <c r="K182" s="43"/>
      <c r="L182" s="6"/>
      <c r="M182" s="42"/>
      <c r="N182" s="30"/>
      <c r="O182" s="6"/>
      <c r="P182" s="6"/>
    </row>
    <row r="183" spans="1:17" ht="20.100000000000001" customHeight="1">
      <c r="A183" s="30"/>
      <c r="B183" s="30"/>
      <c r="C183" s="30"/>
      <c r="D183" s="30"/>
      <c r="E183" s="44"/>
      <c r="F183" s="45"/>
      <c r="G183" s="33"/>
      <c r="H183" s="46"/>
      <c r="I183" s="40"/>
      <c r="J183" s="64"/>
      <c r="K183" s="43"/>
      <c r="L183" s="6"/>
      <c r="M183" s="42"/>
      <c r="N183" s="30"/>
      <c r="O183" s="6"/>
      <c r="P183" s="6"/>
    </row>
    <row r="184" spans="1:17" ht="20.100000000000001" customHeight="1">
      <c r="A184" s="30"/>
      <c r="B184" s="30"/>
      <c r="C184" s="30"/>
      <c r="D184" s="30"/>
      <c r="E184" s="44"/>
      <c r="F184" s="45"/>
      <c r="G184" s="33"/>
      <c r="H184" s="46"/>
      <c r="I184" s="40"/>
      <c r="J184" s="64"/>
      <c r="K184" s="43"/>
      <c r="L184" s="6"/>
      <c r="M184" s="42"/>
      <c r="N184" s="30"/>
      <c r="O184" s="6"/>
      <c r="P184" s="6"/>
    </row>
    <row r="185" spans="1:17" ht="20.100000000000001" customHeight="1">
      <c r="A185" s="30"/>
      <c r="B185" s="30"/>
      <c r="C185" s="30"/>
      <c r="D185" s="30"/>
      <c r="E185" s="44"/>
      <c r="F185" s="45"/>
      <c r="G185" s="33"/>
      <c r="H185" s="46"/>
      <c r="I185" s="40"/>
      <c r="J185" s="64"/>
      <c r="K185" s="43"/>
      <c r="L185" s="6"/>
      <c r="M185" s="42"/>
      <c r="N185" s="30"/>
      <c r="O185" s="6"/>
      <c r="P185" s="6"/>
    </row>
    <row r="186" spans="1:17" ht="20.100000000000001" customHeight="1">
      <c r="A186" s="30"/>
      <c r="B186" s="30"/>
      <c r="C186" s="30"/>
      <c r="D186" s="30"/>
      <c r="E186" s="44"/>
      <c r="F186" s="45"/>
      <c r="G186" s="33"/>
      <c r="H186" s="46"/>
      <c r="I186" s="40"/>
      <c r="J186" s="64"/>
      <c r="K186" s="43"/>
      <c r="L186" s="6"/>
      <c r="M186" s="42"/>
      <c r="N186" s="30"/>
      <c r="O186" s="6"/>
      <c r="P186" s="6"/>
    </row>
    <row r="187" spans="1:17" s="4" customFormat="1" ht="20.100000000000001" customHeight="1">
      <c r="A187" s="30"/>
      <c r="B187" s="30"/>
      <c r="C187" s="30"/>
      <c r="D187" s="30"/>
      <c r="E187" s="44"/>
      <c r="F187" s="45"/>
      <c r="G187" s="33"/>
      <c r="H187" s="46"/>
      <c r="I187" s="40"/>
      <c r="J187" s="64"/>
      <c r="K187" s="43"/>
      <c r="L187" s="6"/>
      <c r="M187" s="42"/>
      <c r="N187" s="30"/>
      <c r="O187" s="6"/>
      <c r="P187" s="6"/>
      <c r="Q187" s="1"/>
    </row>
    <row r="188" spans="1:17" s="4" customFormat="1" ht="20.100000000000001" customHeight="1">
      <c r="A188" s="30"/>
      <c r="B188" s="30"/>
      <c r="C188" s="30"/>
      <c r="D188" s="30"/>
      <c r="E188" s="44"/>
      <c r="F188" s="45"/>
      <c r="G188" s="33"/>
      <c r="H188" s="46"/>
      <c r="I188" s="40"/>
      <c r="J188" s="64"/>
      <c r="K188" s="43"/>
      <c r="L188" s="6"/>
      <c r="M188" s="42"/>
      <c r="N188" s="30"/>
      <c r="O188" s="6"/>
      <c r="P188" s="6"/>
      <c r="Q188" s="1"/>
    </row>
    <row r="189" spans="1:17" s="4" customFormat="1" ht="20.100000000000001" customHeight="1">
      <c r="A189" s="30"/>
      <c r="B189" s="30"/>
      <c r="C189" s="30"/>
      <c r="D189" s="30"/>
      <c r="E189" s="44"/>
      <c r="F189" s="45"/>
      <c r="G189" s="33"/>
      <c r="H189" s="46"/>
      <c r="I189" s="40"/>
      <c r="J189" s="64"/>
      <c r="K189" s="43"/>
      <c r="L189" s="6"/>
      <c r="M189" s="42"/>
      <c r="N189" s="30"/>
      <c r="O189" s="6"/>
      <c r="P189" s="6"/>
      <c r="Q189" s="1"/>
    </row>
    <row r="190" spans="1:17" ht="20.100000000000001" customHeight="1">
      <c r="A190" s="30"/>
      <c r="B190" s="30"/>
      <c r="C190" s="30"/>
      <c r="D190" s="30"/>
      <c r="E190" s="44"/>
      <c r="F190" s="45"/>
      <c r="G190" s="33"/>
      <c r="H190" s="46"/>
      <c r="I190" s="40"/>
      <c r="J190" s="64"/>
      <c r="K190" s="43"/>
      <c r="L190" s="6"/>
      <c r="M190" s="42"/>
      <c r="N190" s="30"/>
      <c r="O190" s="6"/>
      <c r="P190" s="6"/>
    </row>
    <row r="191" spans="1:17" ht="20.100000000000001" customHeight="1">
      <c r="A191" s="30"/>
      <c r="B191" s="30"/>
      <c r="C191" s="30"/>
      <c r="D191" s="30"/>
      <c r="E191" s="44"/>
      <c r="F191" s="45"/>
      <c r="G191" s="33"/>
      <c r="H191" s="46"/>
      <c r="I191" s="40"/>
      <c r="J191" s="64"/>
      <c r="K191" s="43"/>
      <c r="L191" s="6"/>
      <c r="M191" s="42"/>
      <c r="N191" s="30"/>
      <c r="O191" s="6"/>
      <c r="P191" s="6"/>
    </row>
    <row r="192" spans="1:17" ht="20.100000000000001" customHeight="1">
      <c r="A192" s="30"/>
      <c r="B192" s="30"/>
      <c r="C192" s="30"/>
      <c r="D192" s="30"/>
      <c r="E192" s="44"/>
      <c r="F192" s="45"/>
      <c r="G192" s="33"/>
      <c r="H192" s="46"/>
      <c r="I192" s="40"/>
      <c r="J192" s="64"/>
      <c r="K192" s="43"/>
      <c r="L192" s="6"/>
      <c r="M192" s="42"/>
      <c r="N192" s="30"/>
      <c r="O192" s="6"/>
      <c r="P192" s="6"/>
    </row>
    <row r="193" spans="1:16" ht="20.100000000000001" customHeight="1">
      <c r="A193" s="30"/>
      <c r="B193" s="30"/>
      <c r="C193" s="30"/>
      <c r="D193" s="30"/>
      <c r="E193" s="44"/>
      <c r="F193" s="45"/>
      <c r="G193" s="33"/>
      <c r="H193" s="46"/>
      <c r="I193" s="40"/>
      <c r="J193" s="64"/>
      <c r="K193" s="43"/>
      <c r="L193" s="6"/>
      <c r="M193" s="42"/>
      <c r="N193" s="30"/>
      <c r="O193" s="6"/>
      <c r="P193" s="6"/>
    </row>
    <row r="194" spans="1:16" ht="20.100000000000001" customHeight="1">
      <c r="A194" s="30"/>
      <c r="B194" s="30"/>
      <c r="C194" s="30"/>
      <c r="D194" s="30"/>
      <c r="E194" s="44"/>
      <c r="F194" s="45"/>
      <c r="G194" s="33"/>
      <c r="H194" s="46"/>
      <c r="I194" s="40"/>
      <c r="J194" s="64"/>
      <c r="K194" s="43"/>
      <c r="L194" s="6"/>
      <c r="M194" s="42"/>
      <c r="N194" s="30"/>
      <c r="O194" s="6"/>
      <c r="P194" s="6"/>
    </row>
    <row r="195" spans="1:16" ht="20.100000000000001" customHeight="1">
      <c r="A195" s="30"/>
      <c r="B195" s="30"/>
      <c r="C195" s="30"/>
      <c r="D195" s="30"/>
      <c r="E195" s="44"/>
      <c r="F195" s="45"/>
      <c r="G195" s="33"/>
      <c r="H195" s="46"/>
      <c r="I195" s="40"/>
      <c r="J195" s="64"/>
      <c r="K195" s="43"/>
      <c r="L195" s="6"/>
      <c r="M195" s="42"/>
      <c r="N195" s="30"/>
      <c r="O195" s="6"/>
      <c r="P195" s="6"/>
    </row>
    <row r="196" spans="1:16" ht="20.100000000000001" customHeight="1">
      <c r="A196" s="30"/>
      <c r="B196" s="30"/>
      <c r="C196" s="30"/>
      <c r="D196" s="30"/>
      <c r="E196" s="44"/>
      <c r="F196" s="45"/>
      <c r="G196" s="33"/>
      <c r="H196" s="46"/>
      <c r="I196" s="40"/>
      <c r="J196" s="64"/>
      <c r="K196" s="43"/>
      <c r="L196" s="6"/>
      <c r="M196" s="42"/>
      <c r="N196" s="30"/>
      <c r="O196" s="6"/>
      <c r="P196" s="6"/>
    </row>
    <row r="197" spans="1:16" ht="20.100000000000001" customHeight="1">
      <c r="A197" s="30"/>
      <c r="B197" s="30"/>
      <c r="C197" s="30"/>
      <c r="D197" s="30"/>
      <c r="E197" s="44"/>
      <c r="F197" s="45"/>
      <c r="G197" s="33"/>
      <c r="H197" s="46"/>
      <c r="I197" s="40"/>
      <c r="J197" s="64"/>
      <c r="K197" s="43"/>
      <c r="L197" s="6"/>
      <c r="M197" s="42"/>
      <c r="N197" s="30"/>
      <c r="O197" s="6"/>
      <c r="P197" s="6"/>
    </row>
    <row r="198" spans="1:16" ht="20.100000000000001" customHeight="1">
      <c r="A198" s="30"/>
      <c r="B198" s="30"/>
      <c r="C198" s="30"/>
      <c r="D198" s="30"/>
      <c r="E198" s="44"/>
      <c r="F198" s="45"/>
      <c r="G198" s="33"/>
      <c r="H198" s="33"/>
      <c r="I198" s="40"/>
      <c r="J198" s="64"/>
      <c r="K198" s="43"/>
      <c r="L198" s="6"/>
      <c r="M198" s="42"/>
      <c r="N198" s="30"/>
      <c r="O198" s="6"/>
      <c r="P198" s="6"/>
    </row>
    <row r="199" spans="1:16" ht="20.100000000000001" customHeight="1">
      <c r="A199" s="30"/>
      <c r="B199" s="30"/>
      <c r="C199" s="30"/>
      <c r="D199" s="30"/>
      <c r="E199" s="44"/>
      <c r="F199" s="45"/>
      <c r="G199" s="33"/>
      <c r="H199" s="46"/>
      <c r="I199" s="40"/>
      <c r="J199" s="64"/>
      <c r="K199" s="43"/>
      <c r="L199" s="6"/>
      <c r="M199" s="42"/>
      <c r="N199" s="30"/>
      <c r="O199" s="6"/>
      <c r="P199" s="6"/>
    </row>
    <row r="200" spans="1:16" ht="20.100000000000001" customHeight="1">
      <c r="A200" s="30"/>
      <c r="B200" s="30"/>
      <c r="C200" s="30"/>
      <c r="D200" s="30"/>
      <c r="E200" s="44"/>
      <c r="F200" s="45"/>
      <c r="G200" s="33"/>
      <c r="H200" s="46"/>
      <c r="I200" s="40"/>
      <c r="J200" s="64"/>
      <c r="K200" s="43"/>
      <c r="L200" s="6"/>
      <c r="M200" s="42"/>
      <c r="N200" s="30"/>
      <c r="O200" s="6"/>
      <c r="P200" s="6"/>
    </row>
    <row r="201" spans="1:16" ht="20.100000000000001" customHeight="1">
      <c r="A201" s="30"/>
      <c r="B201" s="30"/>
      <c r="C201" s="30"/>
      <c r="D201" s="30"/>
      <c r="E201" s="44"/>
      <c r="F201" s="45"/>
      <c r="G201" s="33"/>
      <c r="H201" s="46"/>
      <c r="I201" s="40"/>
      <c r="J201" s="64"/>
      <c r="K201" s="41"/>
      <c r="L201" s="6"/>
      <c r="M201" s="42"/>
      <c r="N201" s="30"/>
      <c r="O201" s="6"/>
      <c r="P201" s="6"/>
    </row>
    <row r="202" spans="1:16" ht="20.100000000000001" customHeight="1">
      <c r="A202" s="30"/>
      <c r="B202" s="30"/>
      <c r="C202" s="30"/>
      <c r="D202" s="30"/>
      <c r="E202" s="44"/>
      <c r="F202" s="45"/>
      <c r="G202" s="33"/>
      <c r="H202" s="46"/>
      <c r="I202" s="40"/>
      <c r="J202" s="64"/>
      <c r="K202" s="43"/>
      <c r="L202" s="6"/>
      <c r="M202" s="42"/>
      <c r="N202" s="30"/>
      <c r="O202" s="6"/>
      <c r="P202" s="6"/>
    </row>
    <row r="203" spans="1:16" ht="20.100000000000001" customHeight="1">
      <c r="A203" s="30"/>
      <c r="B203" s="30"/>
      <c r="C203" s="30"/>
      <c r="D203" s="30"/>
      <c r="E203" s="44"/>
      <c r="F203" s="45"/>
      <c r="G203" s="33"/>
      <c r="H203" s="46"/>
      <c r="I203" s="40"/>
      <c r="J203" s="64"/>
      <c r="K203" s="43"/>
      <c r="L203" s="6"/>
      <c r="M203" s="42"/>
      <c r="N203" s="30"/>
      <c r="O203" s="6"/>
      <c r="P203" s="6"/>
    </row>
    <row r="204" spans="1:16" ht="20.100000000000001" customHeight="1">
      <c r="A204" s="30"/>
      <c r="B204" s="30"/>
      <c r="C204" s="30"/>
      <c r="D204" s="30"/>
      <c r="E204" s="44"/>
      <c r="F204" s="45"/>
      <c r="G204" s="33"/>
      <c r="H204" s="46"/>
      <c r="I204" s="40"/>
      <c r="J204" s="64"/>
      <c r="K204" s="43"/>
      <c r="L204" s="6"/>
      <c r="M204" s="42"/>
      <c r="N204" s="30"/>
      <c r="O204" s="6"/>
      <c r="P204" s="6"/>
    </row>
    <row r="205" spans="1:16" ht="20.100000000000001" customHeight="1">
      <c r="A205" s="30"/>
      <c r="B205" s="30"/>
      <c r="C205" s="30"/>
      <c r="D205" s="30"/>
      <c r="E205" s="44"/>
      <c r="F205" s="45"/>
      <c r="G205" s="33"/>
      <c r="H205" s="46"/>
      <c r="I205" s="40"/>
      <c r="J205" s="64"/>
      <c r="K205" s="43"/>
      <c r="L205" s="6"/>
      <c r="M205" s="42"/>
      <c r="N205" s="30"/>
      <c r="O205" s="6"/>
      <c r="P205" s="6"/>
    </row>
    <row r="206" spans="1:16" ht="20.100000000000001" customHeight="1">
      <c r="A206" s="30"/>
      <c r="B206" s="30"/>
      <c r="C206" s="30"/>
      <c r="D206" s="30"/>
      <c r="E206" s="44"/>
      <c r="F206" s="45"/>
      <c r="G206" s="33"/>
      <c r="H206" s="46"/>
      <c r="I206" s="40"/>
      <c r="J206" s="64"/>
      <c r="K206" s="43"/>
      <c r="L206" s="6"/>
      <c r="M206" s="42"/>
      <c r="N206" s="30"/>
      <c r="O206" s="6"/>
      <c r="P206" s="6"/>
    </row>
    <row r="207" spans="1:16" ht="20.100000000000001" customHeight="1">
      <c r="A207" s="30"/>
      <c r="B207" s="30"/>
      <c r="C207" s="30"/>
      <c r="D207" s="30"/>
      <c r="E207" s="44"/>
      <c r="F207" s="45"/>
      <c r="G207" s="33"/>
      <c r="H207" s="46"/>
      <c r="I207" s="40"/>
      <c r="J207" s="64"/>
      <c r="K207" s="43"/>
      <c r="L207" s="6"/>
      <c r="M207" s="42"/>
      <c r="N207" s="30"/>
      <c r="O207" s="6"/>
      <c r="P207" s="6"/>
    </row>
    <row r="208" spans="1:16" ht="20.100000000000001" customHeight="1">
      <c r="A208" s="30"/>
      <c r="B208" s="30"/>
      <c r="C208" s="30"/>
      <c r="D208" s="30"/>
      <c r="E208" s="44"/>
      <c r="F208" s="45"/>
      <c r="G208" s="33"/>
      <c r="H208" s="46"/>
      <c r="I208" s="40"/>
      <c r="J208" s="64"/>
      <c r="K208" s="43"/>
      <c r="L208" s="6"/>
      <c r="M208" s="42"/>
      <c r="N208" s="30"/>
      <c r="O208" s="6"/>
      <c r="P208" s="6"/>
    </row>
    <row r="209" spans="1:16" ht="20.100000000000001" customHeight="1">
      <c r="A209" s="30"/>
      <c r="B209" s="30"/>
      <c r="C209" s="30"/>
      <c r="D209" s="30"/>
      <c r="E209" s="44"/>
      <c r="F209" s="45"/>
      <c r="G209" s="33"/>
      <c r="H209" s="46"/>
      <c r="I209" s="40"/>
      <c r="J209" s="64"/>
      <c r="K209" s="43"/>
      <c r="L209" s="6"/>
      <c r="M209" s="42"/>
      <c r="N209" s="30"/>
      <c r="O209" s="6"/>
      <c r="P209" s="6"/>
    </row>
    <row r="210" spans="1:16" ht="20.100000000000001" customHeight="1">
      <c r="A210" s="30"/>
      <c r="B210" s="30"/>
      <c r="C210" s="30"/>
      <c r="D210" s="30"/>
      <c r="E210" s="44"/>
      <c r="F210" s="45"/>
      <c r="G210" s="33"/>
      <c r="H210" s="46"/>
      <c r="I210" s="40"/>
      <c r="J210" s="64"/>
      <c r="K210" s="43"/>
      <c r="L210" s="6"/>
      <c r="M210" s="42"/>
      <c r="N210" s="30"/>
      <c r="O210" s="6"/>
      <c r="P210" s="6"/>
    </row>
    <row r="211" spans="1:16" ht="20.100000000000001" customHeight="1">
      <c r="A211" s="30"/>
      <c r="B211" s="30"/>
      <c r="C211" s="30"/>
      <c r="D211" s="30"/>
      <c r="E211" s="44"/>
      <c r="F211" s="45"/>
      <c r="G211" s="33"/>
      <c r="H211" s="46"/>
      <c r="I211" s="40"/>
      <c r="J211" s="64"/>
      <c r="K211" s="43"/>
      <c r="L211" s="6"/>
      <c r="M211" s="42"/>
      <c r="N211" s="30"/>
      <c r="O211" s="6"/>
      <c r="P211" s="6"/>
    </row>
    <row r="212" spans="1:16" ht="20.100000000000001" customHeight="1">
      <c r="A212" s="30"/>
      <c r="B212" s="30"/>
      <c r="C212" s="30"/>
      <c r="D212" s="30"/>
      <c r="E212" s="44"/>
      <c r="F212" s="45"/>
      <c r="G212" s="33"/>
      <c r="H212" s="46"/>
      <c r="I212" s="30"/>
      <c r="J212" s="64"/>
      <c r="K212" s="43"/>
      <c r="L212" s="6"/>
      <c r="M212" s="42"/>
      <c r="N212" s="30"/>
      <c r="O212" s="6"/>
      <c r="P212" s="6"/>
    </row>
    <row r="213" spans="1:16" ht="20.100000000000001" customHeight="1">
      <c r="A213" s="30"/>
      <c r="B213" s="30"/>
      <c r="C213" s="30"/>
      <c r="D213" s="30"/>
      <c r="E213" s="44"/>
      <c r="F213" s="45"/>
      <c r="G213" s="33"/>
      <c r="H213" s="46"/>
      <c r="I213" s="30"/>
      <c r="J213" s="64"/>
      <c r="K213" s="43"/>
      <c r="L213" s="6"/>
      <c r="M213" s="42"/>
      <c r="N213" s="30"/>
      <c r="O213" s="6"/>
      <c r="P213" s="6"/>
    </row>
    <row r="214" spans="1:16" ht="20.100000000000001" customHeight="1">
      <c r="A214" s="30"/>
      <c r="B214" s="30"/>
      <c r="C214" s="30"/>
      <c r="D214" s="30"/>
      <c r="E214" s="44"/>
      <c r="F214" s="45"/>
      <c r="G214" s="33"/>
      <c r="H214" s="46"/>
      <c r="I214" s="30"/>
      <c r="J214" s="64"/>
      <c r="K214" s="43"/>
      <c r="L214" s="6"/>
      <c r="M214" s="42"/>
      <c r="N214" s="30"/>
      <c r="O214" s="6"/>
      <c r="P214" s="6"/>
    </row>
    <row r="215" spans="1:16" ht="20.100000000000001" customHeight="1">
      <c r="A215" s="30"/>
      <c r="B215" s="30"/>
      <c r="C215" s="30"/>
      <c r="D215" s="30"/>
      <c r="E215" s="44"/>
      <c r="F215" s="45"/>
      <c r="G215" s="33"/>
      <c r="H215" s="46"/>
      <c r="I215" s="30"/>
      <c r="J215" s="64"/>
      <c r="K215" s="43"/>
      <c r="L215" s="6"/>
      <c r="M215" s="42"/>
      <c r="N215" s="30"/>
      <c r="O215" s="6"/>
      <c r="P215" s="6"/>
    </row>
    <row r="216" spans="1:16" ht="20.100000000000001" customHeight="1">
      <c r="A216" s="30"/>
      <c r="B216" s="30"/>
      <c r="C216" s="30"/>
      <c r="D216" s="30"/>
      <c r="E216" s="44"/>
      <c r="F216" s="45"/>
      <c r="G216" s="33"/>
      <c r="H216" s="46"/>
      <c r="I216" s="30"/>
      <c r="J216" s="64"/>
      <c r="K216" s="43"/>
      <c r="L216" s="6"/>
      <c r="M216" s="42"/>
      <c r="N216" s="30"/>
      <c r="O216" s="6"/>
      <c r="P216" s="6"/>
    </row>
    <row r="217" spans="1:16" ht="20.100000000000001" customHeight="1">
      <c r="A217" s="30"/>
      <c r="B217" s="30"/>
      <c r="C217" s="30"/>
      <c r="D217" s="30"/>
      <c r="E217" s="44"/>
      <c r="F217" s="45"/>
      <c r="G217" s="33"/>
      <c r="H217" s="46"/>
      <c r="I217" s="30"/>
      <c r="J217" s="64"/>
      <c r="K217" s="43"/>
      <c r="L217" s="6"/>
      <c r="M217" s="42"/>
      <c r="N217" s="30"/>
      <c r="O217" s="6"/>
      <c r="P217" s="6"/>
    </row>
    <row r="218" spans="1:16" ht="20.100000000000001" customHeight="1">
      <c r="A218" s="30"/>
      <c r="B218" s="30"/>
      <c r="C218" s="30"/>
      <c r="D218" s="30"/>
      <c r="E218" s="44"/>
      <c r="F218" s="45"/>
      <c r="G218" s="33"/>
      <c r="H218" s="46"/>
      <c r="I218" s="30"/>
      <c r="J218" s="64"/>
      <c r="K218" s="43"/>
      <c r="L218" s="6"/>
      <c r="M218" s="42"/>
      <c r="N218" s="30"/>
      <c r="O218" s="6"/>
      <c r="P218" s="6"/>
    </row>
    <row r="219" spans="1:16" ht="20.100000000000001" customHeight="1">
      <c r="A219" s="30"/>
      <c r="B219" s="30"/>
      <c r="C219" s="30"/>
      <c r="D219" s="30"/>
      <c r="E219" s="44"/>
      <c r="F219" s="45"/>
      <c r="G219" s="33"/>
      <c r="H219" s="46"/>
      <c r="I219" s="30"/>
      <c r="J219" s="64"/>
      <c r="K219" s="41"/>
      <c r="L219" s="6"/>
      <c r="M219" s="42"/>
      <c r="N219" s="30"/>
      <c r="O219" s="6"/>
      <c r="P219" s="6"/>
    </row>
    <row r="220" spans="1:16" ht="20.100000000000001" customHeight="1">
      <c r="A220" s="30"/>
      <c r="B220" s="30"/>
      <c r="C220" s="30"/>
      <c r="D220" s="30"/>
      <c r="E220" s="44"/>
      <c r="F220" s="45"/>
      <c r="G220" s="33"/>
      <c r="H220" s="46"/>
      <c r="I220" s="30"/>
      <c r="J220" s="64"/>
      <c r="K220" s="43"/>
      <c r="L220" s="6"/>
      <c r="M220" s="42"/>
      <c r="N220" s="30"/>
      <c r="O220" s="6"/>
      <c r="P220" s="6"/>
    </row>
    <row r="221" spans="1:16" ht="20.100000000000001" customHeight="1">
      <c r="A221" s="30"/>
      <c r="B221" s="30"/>
      <c r="C221" s="30"/>
      <c r="D221" s="30"/>
      <c r="E221" s="44"/>
      <c r="F221" s="45"/>
      <c r="G221" s="33"/>
      <c r="H221" s="46"/>
      <c r="I221" s="30"/>
      <c r="J221" s="64"/>
      <c r="K221" s="43"/>
      <c r="L221" s="6"/>
      <c r="M221" s="42"/>
      <c r="N221" s="30"/>
      <c r="O221" s="6"/>
      <c r="P221" s="6"/>
    </row>
    <row r="222" spans="1:16" ht="20.100000000000001" customHeight="1">
      <c r="A222" s="30"/>
      <c r="B222" s="30"/>
      <c r="C222" s="30"/>
      <c r="D222" s="30"/>
      <c r="E222" s="44"/>
      <c r="F222" s="45"/>
      <c r="G222" s="33"/>
      <c r="H222" s="46"/>
      <c r="I222" s="30"/>
      <c r="J222" s="64"/>
      <c r="K222" s="43"/>
      <c r="L222" s="6"/>
      <c r="M222" s="42"/>
      <c r="N222" s="30"/>
      <c r="O222" s="6"/>
      <c r="P222" s="6"/>
    </row>
    <row r="223" spans="1:16" ht="20.100000000000001" customHeight="1">
      <c r="A223" s="30"/>
      <c r="B223" s="30"/>
      <c r="C223" s="30"/>
      <c r="D223" s="30"/>
      <c r="E223" s="44"/>
      <c r="F223" s="45"/>
      <c r="G223" s="33"/>
      <c r="H223" s="46"/>
      <c r="I223" s="30"/>
      <c r="J223" s="64"/>
      <c r="K223" s="43"/>
      <c r="L223" s="6"/>
      <c r="M223" s="42"/>
      <c r="N223" s="30"/>
      <c r="O223" s="6"/>
      <c r="P223" s="6"/>
    </row>
    <row r="224" spans="1:16" ht="20.100000000000001" customHeight="1">
      <c r="A224" s="30"/>
      <c r="B224" s="30"/>
      <c r="C224" s="30"/>
      <c r="D224" s="30"/>
      <c r="E224" s="44"/>
      <c r="F224" s="45"/>
      <c r="G224" s="33"/>
      <c r="H224" s="46"/>
      <c r="I224" s="30"/>
      <c r="J224" s="64"/>
      <c r="K224" s="43"/>
      <c r="L224" s="6"/>
      <c r="M224" s="42"/>
      <c r="N224" s="30"/>
      <c r="O224" s="6"/>
      <c r="P224" s="6"/>
    </row>
    <row r="225" spans="1:16" ht="20.100000000000001" customHeight="1">
      <c r="A225" s="30"/>
      <c r="B225" s="30"/>
      <c r="C225" s="30"/>
      <c r="D225" s="30"/>
      <c r="E225" s="44"/>
      <c r="F225" s="45"/>
      <c r="G225" s="33"/>
      <c r="H225" s="46"/>
      <c r="I225" s="30"/>
      <c r="J225" s="64"/>
      <c r="K225" s="43"/>
      <c r="L225" s="6"/>
      <c r="M225" s="42"/>
      <c r="N225" s="30"/>
      <c r="O225" s="6"/>
      <c r="P225" s="6"/>
    </row>
    <row r="226" spans="1:16" ht="20.100000000000001" customHeight="1">
      <c r="A226" s="30"/>
      <c r="B226" s="30"/>
      <c r="C226" s="30"/>
      <c r="D226" s="30"/>
      <c r="E226" s="44"/>
      <c r="F226" s="45"/>
      <c r="G226" s="33"/>
      <c r="H226" s="46"/>
      <c r="I226" s="30"/>
      <c r="J226" s="64"/>
      <c r="K226" s="43"/>
      <c r="L226" s="6"/>
      <c r="M226" s="42"/>
      <c r="N226" s="30"/>
      <c r="O226" s="6"/>
      <c r="P226" s="6"/>
    </row>
    <row r="227" spans="1:16" ht="20.100000000000001" customHeight="1">
      <c r="A227" s="30"/>
      <c r="B227" s="30"/>
      <c r="C227" s="30"/>
      <c r="D227" s="30"/>
      <c r="E227" s="39"/>
      <c r="F227" s="32"/>
      <c r="G227" s="33"/>
      <c r="H227" s="33"/>
      <c r="I227" s="30"/>
      <c r="J227" s="64"/>
      <c r="K227" s="41"/>
      <c r="L227" s="6"/>
      <c r="M227" s="42"/>
      <c r="N227" s="30"/>
      <c r="O227" s="6"/>
      <c r="P227" s="6"/>
    </row>
    <row r="228" spans="1:16" ht="20.100000000000001" customHeight="1">
      <c r="A228" s="30"/>
      <c r="B228" s="30"/>
      <c r="C228" s="30"/>
      <c r="D228" s="30"/>
      <c r="E228" s="44"/>
      <c r="F228" s="45"/>
      <c r="G228" s="33"/>
      <c r="H228" s="46"/>
      <c r="I228" s="30"/>
      <c r="J228" s="64"/>
      <c r="K228" s="43"/>
      <c r="L228" s="6"/>
      <c r="M228" s="42"/>
      <c r="N228" s="30"/>
      <c r="O228" s="6"/>
      <c r="P228" s="6"/>
    </row>
    <row r="229" spans="1:16" ht="20.100000000000001" customHeight="1">
      <c r="A229" s="30"/>
      <c r="B229" s="30"/>
      <c r="C229" s="30"/>
      <c r="D229" s="30"/>
      <c r="E229" s="44"/>
      <c r="F229" s="45"/>
      <c r="G229" s="33"/>
      <c r="H229" s="46"/>
      <c r="I229" s="30"/>
      <c r="J229" s="64"/>
      <c r="K229" s="43"/>
      <c r="L229" s="6"/>
      <c r="M229" s="42"/>
      <c r="N229" s="30"/>
      <c r="O229" s="6"/>
      <c r="P229" s="6"/>
    </row>
    <row r="230" spans="1:16" ht="20.100000000000001" customHeight="1">
      <c r="A230" s="30"/>
      <c r="B230" s="30"/>
      <c r="C230" s="30"/>
      <c r="D230" s="30"/>
      <c r="E230" s="44"/>
      <c r="F230" s="45"/>
      <c r="G230" s="33"/>
      <c r="H230" s="46"/>
      <c r="I230" s="30"/>
      <c r="J230" s="64"/>
      <c r="K230" s="43"/>
      <c r="L230" s="6"/>
      <c r="M230" s="42"/>
      <c r="N230" s="30"/>
      <c r="O230" s="6"/>
      <c r="P230" s="6"/>
    </row>
    <row r="231" spans="1:16" ht="20.100000000000001" customHeight="1">
      <c r="A231" s="30"/>
      <c r="B231" s="30"/>
      <c r="C231" s="30"/>
      <c r="D231" s="30"/>
      <c r="E231" s="44"/>
      <c r="F231" s="45"/>
      <c r="G231" s="33"/>
      <c r="H231" s="46"/>
      <c r="I231" s="30"/>
      <c r="J231" s="64"/>
      <c r="K231" s="43"/>
      <c r="L231" s="6"/>
      <c r="M231" s="42"/>
      <c r="N231" s="30"/>
      <c r="O231" s="6"/>
      <c r="P231" s="6"/>
    </row>
    <row r="232" spans="1:16" ht="20.100000000000001" customHeight="1">
      <c r="A232" s="30"/>
      <c r="B232" s="30"/>
      <c r="C232" s="30"/>
      <c r="D232" s="30"/>
      <c r="E232" s="44"/>
      <c r="F232" s="45"/>
      <c r="G232" s="33"/>
      <c r="H232" s="46"/>
      <c r="I232" s="30"/>
      <c r="J232" s="64"/>
      <c r="K232" s="43"/>
      <c r="L232" s="6"/>
      <c r="M232" s="42"/>
      <c r="N232" s="30"/>
      <c r="O232" s="6"/>
      <c r="P232" s="6"/>
    </row>
    <row r="233" spans="1:16" ht="20.100000000000001" customHeight="1">
      <c r="A233" s="30"/>
      <c r="B233" s="30"/>
      <c r="C233" s="30"/>
      <c r="D233" s="30"/>
      <c r="E233" s="44"/>
      <c r="F233" s="45"/>
      <c r="G233" s="33"/>
      <c r="H233" s="46"/>
      <c r="I233" s="30"/>
      <c r="J233" s="64"/>
      <c r="K233" s="43"/>
      <c r="L233" s="6"/>
      <c r="M233" s="42"/>
      <c r="N233" s="30"/>
      <c r="O233" s="6"/>
      <c r="P233" s="6"/>
    </row>
    <row r="234" spans="1:16" ht="20.100000000000001" customHeight="1">
      <c r="A234" s="30"/>
      <c r="B234" s="30"/>
      <c r="C234" s="30"/>
      <c r="D234" s="30"/>
      <c r="E234" s="44"/>
      <c r="F234" s="45"/>
      <c r="G234" s="33"/>
      <c r="H234" s="46"/>
      <c r="I234" s="30"/>
      <c r="J234" s="64"/>
      <c r="K234" s="43"/>
      <c r="L234" s="6"/>
      <c r="M234" s="42"/>
      <c r="N234" s="30"/>
      <c r="O234" s="6"/>
      <c r="P234" s="6"/>
    </row>
    <row r="235" spans="1:16" ht="20.100000000000001" customHeight="1">
      <c r="A235" s="30"/>
      <c r="B235" s="30"/>
      <c r="C235" s="30"/>
      <c r="D235" s="30"/>
      <c r="E235" s="44"/>
      <c r="F235" s="45"/>
      <c r="G235" s="33"/>
      <c r="H235" s="46"/>
      <c r="I235" s="30"/>
      <c r="J235" s="64"/>
      <c r="K235" s="43"/>
      <c r="L235" s="6"/>
      <c r="M235" s="42"/>
      <c r="N235" s="30"/>
      <c r="O235" s="6"/>
      <c r="P235" s="6"/>
    </row>
    <row r="236" spans="1:16" ht="20.100000000000001" customHeight="1">
      <c r="A236" s="30"/>
      <c r="B236" s="30"/>
      <c r="C236" s="30"/>
      <c r="D236" s="30"/>
      <c r="E236" s="44"/>
      <c r="F236" s="45"/>
      <c r="G236" s="33"/>
      <c r="H236" s="46"/>
      <c r="I236" s="30"/>
      <c r="J236" s="64"/>
      <c r="K236" s="43"/>
      <c r="L236" s="6"/>
      <c r="M236" s="42"/>
      <c r="N236" s="30"/>
      <c r="O236" s="6"/>
      <c r="P236" s="6"/>
    </row>
    <row r="237" spans="1:16" ht="20.100000000000001" customHeight="1">
      <c r="A237" s="30"/>
      <c r="B237" s="30"/>
      <c r="C237" s="30"/>
      <c r="D237" s="30"/>
      <c r="E237" s="44"/>
      <c r="F237" s="45"/>
      <c r="G237" s="33"/>
      <c r="H237" s="46"/>
      <c r="I237" s="30"/>
      <c r="J237" s="64"/>
      <c r="K237" s="43"/>
      <c r="L237" s="6"/>
      <c r="M237" s="42"/>
      <c r="N237" s="30"/>
      <c r="O237" s="6"/>
      <c r="P237" s="6"/>
    </row>
    <row r="238" spans="1:16" ht="20.100000000000001" customHeight="1">
      <c r="A238" s="30"/>
      <c r="B238" s="30"/>
      <c r="C238" s="30"/>
      <c r="D238" s="30"/>
      <c r="E238" s="44"/>
      <c r="F238" s="45"/>
      <c r="G238" s="33"/>
      <c r="H238" s="46"/>
      <c r="I238" s="30"/>
      <c r="J238" s="64"/>
      <c r="K238" s="43"/>
      <c r="L238" s="6"/>
      <c r="M238" s="42"/>
      <c r="N238" s="30"/>
      <c r="O238" s="6"/>
      <c r="P238" s="6"/>
    </row>
    <row r="239" spans="1:16" ht="20.100000000000001" customHeight="1">
      <c r="A239" s="30"/>
      <c r="B239" s="30"/>
      <c r="C239" s="30"/>
      <c r="D239" s="30"/>
      <c r="E239" s="44"/>
      <c r="F239" s="45"/>
      <c r="G239" s="33"/>
      <c r="H239" s="46"/>
      <c r="I239" s="30"/>
      <c r="J239" s="64"/>
      <c r="K239" s="43"/>
      <c r="L239" s="6"/>
      <c r="M239" s="42"/>
      <c r="N239" s="30"/>
      <c r="O239" s="6"/>
      <c r="P239" s="6"/>
    </row>
    <row r="240" spans="1:16" ht="20.100000000000001" customHeight="1">
      <c r="A240" s="30"/>
      <c r="B240" s="30"/>
      <c r="C240" s="30"/>
      <c r="D240" s="30"/>
      <c r="E240" s="44"/>
      <c r="F240" s="45"/>
      <c r="G240" s="33"/>
      <c r="H240" s="46"/>
      <c r="I240" s="30"/>
      <c r="J240" s="64"/>
      <c r="K240" s="43"/>
      <c r="L240" s="6"/>
      <c r="M240" s="42"/>
      <c r="N240" s="30"/>
      <c r="O240" s="6"/>
      <c r="P240" s="6"/>
    </row>
    <row r="241" spans="1:19" ht="20.100000000000001" customHeight="1">
      <c r="A241" s="30"/>
      <c r="B241" s="30"/>
      <c r="C241" s="30"/>
      <c r="D241" s="30"/>
      <c r="E241" s="44"/>
      <c r="F241" s="45"/>
      <c r="G241" s="33"/>
      <c r="H241" s="46"/>
      <c r="I241" s="30"/>
      <c r="J241" s="64"/>
      <c r="K241" s="43"/>
      <c r="L241" s="6"/>
      <c r="M241" s="42"/>
      <c r="N241" s="30"/>
      <c r="O241" s="6"/>
      <c r="P241" s="6"/>
    </row>
    <row r="242" spans="1:19" ht="20.100000000000001" customHeight="1">
      <c r="A242" s="30"/>
      <c r="B242" s="30"/>
      <c r="C242" s="30"/>
      <c r="D242" s="30"/>
      <c r="E242" s="44"/>
      <c r="F242" s="45"/>
      <c r="G242" s="33"/>
      <c r="H242" s="46"/>
      <c r="I242" s="30"/>
      <c r="J242" s="64"/>
      <c r="K242" s="43"/>
      <c r="L242" s="6"/>
      <c r="M242" s="42"/>
      <c r="N242" s="30"/>
      <c r="O242" s="6"/>
      <c r="P242" s="6"/>
      <c r="R242" s="6"/>
      <c r="S242" s="6"/>
    </row>
    <row r="243" spans="1:19" ht="20.100000000000001" customHeight="1">
      <c r="A243" s="30"/>
      <c r="B243" s="30"/>
      <c r="C243" s="30"/>
      <c r="D243" s="30"/>
      <c r="E243" s="44"/>
      <c r="F243" s="45"/>
      <c r="G243" s="33"/>
      <c r="H243" s="46"/>
      <c r="I243" s="30"/>
      <c r="J243" s="64"/>
      <c r="K243" s="41"/>
      <c r="L243" s="6"/>
      <c r="M243" s="42"/>
      <c r="N243" s="30"/>
      <c r="O243" s="6"/>
      <c r="P243" s="6"/>
      <c r="R243" s="6"/>
      <c r="S243" s="6"/>
    </row>
    <row r="244" spans="1:19" ht="20.100000000000001" customHeight="1">
      <c r="A244" s="30"/>
      <c r="B244" s="30"/>
      <c r="C244" s="30"/>
      <c r="D244" s="30"/>
      <c r="E244" s="44"/>
      <c r="F244" s="45"/>
      <c r="G244" s="33"/>
      <c r="H244" s="46"/>
      <c r="I244" s="30"/>
      <c r="J244" s="64"/>
      <c r="K244" s="43"/>
      <c r="L244" s="6"/>
      <c r="M244" s="42"/>
      <c r="N244" s="30"/>
      <c r="O244" s="6"/>
      <c r="P244" s="6"/>
      <c r="R244" s="6"/>
      <c r="S244" s="6"/>
    </row>
    <row r="245" spans="1:19" ht="20.100000000000001" customHeight="1">
      <c r="A245" s="30"/>
      <c r="B245" s="30"/>
      <c r="C245" s="30"/>
      <c r="D245" s="30"/>
      <c r="E245" s="44"/>
      <c r="F245" s="45"/>
      <c r="G245" s="33"/>
      <c r="H245" s="46"/>
      <c r="I245" s="30"/>
      <c r="J245" s="64"/>
      <c r="K245" s="43"/>
      <c r="L245" s="6"/>
      <c r="M245" s="42"/>
      <c r="N245" s="30"/>
      <c r="O245" s="6"/>
      <c r="P245" s="6"/>
      <c r="R245" s="6"/>
      <c r="S245" s="6"/>
    </row>
    <row r="246" spans="1:19" ht="20.100000000000001" customHeight="1">
      <c r="A246" s="30"/>
      <c r="B246" s="30"/>
      <c r="C246" s="30"/>
      <c r="D246" s="30"/>
      <c r="E246" s="44"/>
      <c r="F246" s="45"/>
      <c r="G246" s="33"/>
      <c r="H246" s="46"/>
      <c r="I246" s="30"/>
      <c r="J246" s="64"/>
      <c r="K246" s="43"/>
      <c r="L246" s="6"/>
      <c r="M246" s="42"/>
      <c r="N246" s="30"/>
      <c r="O246" s="6"/>
      <c r="P246" s="6"/>
      <c r="R246" s="6"/>
      <c r="S246" s="6"/>
    </row>
    <row r="247" spans="1:19" ht="20.100000000000001" customHeight="1">
      <c r="A247" s="30"/>
      <c r="B247" s="30"/>
      <c r="C247" s="30"/>
      <c r="D247" s="30"/>
      <c r="E247" s="44"/>
      <c r="F247" s="45"/>
      <c r="G247" s="33"/>
      <c r="H247" s="46"/>
      <c r="I247" s="30"/>
      <c r="J247" s="64"/>
      <c r="K247" s="43"/>
      <c r="L247" s="6"/>
      <c r="M247" s="42"/>
      <c r="N247" s="30"/>
      <c r="O247" s="6"/>
      <c r="P247" s="6"/>
      <c r="R247" s="6"/>
      <c r="S247" s="6"/>
    </row>
    <row r="248" spans="1:19" ht="20.100000000000001" customHeight="1">
      <c r="A248" s="30"/>
      <c r="B248" s="30"/>
      <c r="C248" s="30"/>
      <c r="D248" s="30"/>
      <c r="E248" s="44"/>
      <c r="F248" s="45"/>
      <c r="G248" s="33"/>
      <c r="H248" s="46"/>
      <c r="I248" s="30"/>
      <c r="J248" s="64"/>
      <c r="K248" s="43"/>
      <c r="L248" s="6"/>
      <c r="M248" s="42"/>
      <c r="N248" s="30"/>
      <c r="O248" s="6"/>
      <c r="P248" s="6"/>
    </row>
    <row r="249" spans="1:19" ht="20.100000000000001" customHeight="1">
      <c r="A249" s="30"/>
      <c r="B249" s="30"/>
      <c r="C249" s="30"/>
      <c r="D249" s="30"/>
      <c r="E249" s="44"/>
      <c r="F249" s="45"/>
      <c r="G249" s="33"/>
      <c r="H249" s="46"/>
      <c r="I249" s="30"/>
      <c r="J249" s="64"/>
      <c r="K249" s="43"/>
      <c r="L249" s="6"/>
      <c r="M249" s="42"/>
      <c r="N249" s="30"/>
      <c r="O249" s="6"/>
      <c r="P249" s="6"/>
    </row>
    <row r="250" spans="1:19" ht="20.100000000000001" customHeight="1">
      <c r="A250" s="30"/>
      <c r="B250" s="30"/>
      <c r="C250" s="30"/>
      <c r="D250" s="30"/>
      <c r="E250" s="44"/>
      <c r="F250" s="45"/>
      <c r="G250" s="33"/>
      <c r="H250" s="46"/>
      <c r="I250" s="30"/>
      <c r="J250" s="64"/>
      <c r="K250" s="43"/>
      <c r="L250" s="6"/>
      <c r="M250" s="42"/>
      <c r="N250" s="30"/>
      <c r="O250" s="6"/>
      <c r="P250" s="6"/>
    </row>
    <row r="251" spans="1:19" ht="20.100000000000001" customHeight="1">
      <c r="A251" s="30"/>
      <c r="B251" s="30"/>
      <c r="C251" s="30"/>
      <c r="D251" s="30"/>
      <c r="E251" s="44"/>
      <c r="F251" s="45"/>
      <c r="G251" s="33"/>
      <c r="H251" s="46"/>
      <c r="I251" s="30"/>
      <c r="J251" s="64"/>
      <c r="K251" s="43"/>
      <c r="L251" s="6"/>
      <c r="M251" s="42"/>
      <c r="N251" s="30"/>
      <c r="O251" s="6"/>
      <c r="P251" s="6"/>
    </row>
    <row r="252" spans="1:19" ht="20.100000000000001" customHeight="1">
      <c r="A252" s="30"/>
      <c r="B252" s="30"/>
      <c r="C252" s="30"/>
      <c r="D252" s="30"/>
      <c r="E252" s="44"/>
      <c r="F252" s="45"/>
      <c r="G252" s="33"/>
      <c r="H252" s="46"/>
      <c r="I252" s="30"/>
      <c r="J252" s="64"/>
      <c r="K252" s="43"/>
      <c r="L252" s="6"/>
      <c r="M252" s="42"/>
      <c r="N252" s="30"/>
      <c r="O252" s="6"/>
      <c r="P252" s="6"/>
    </row>
    <row r="253" spans="1:19" ht="20.100000000000001" customHeight="1">
      <c r="A253" s="30"/>
      <c r="B253" s="30"/>
      <c r="C253" s="30"/>
      <c r="D253" s="30"/>
      <c r="E253" s="44"/>
      <c r="F253" s="45"/>
      <c r="G253" s="33"/>
      <c r="H253" s="46"/>
      <c r="I253" s="30"/>
      <c r="J253" s="64"/>
      <c r="K253" s="43"/>
      <c r="L253" s="6"/>
      <c r="M253" s="42"/>
      <c r="N253" s="30"/>
      <c r="O253" s="6"/>
      <c r="P253" s="6"/>
    </row>
    <row r="254" spans="1:19" ht="20.100000000000001" customHeight="1">
      <c r="A254" s="30"/>
      <c r="B254" s="30"/>
      <c r="C254" s="30"/>
      <c r="D254" s="30"/>
      <c r="E254" s="44"/>
      <c r="F254" s="45"/>
      <c r="G254" s="33"/>
      <c r="H254" s="46"/>
      <c r="I254" s="30"/>
      <c r="J254" s="64"/>
      <c r="K254" s="43"/>
      <c r="L254" s="6"/>
      <c r="M254" s="42"/>
      <c r="N254" s="30"/>
      <c r="O254" s="6"/>
      <c r="P254" s="6"/>
    </row>
    <row r="255" spans="1:19" ht="20.100000000000001" customHeight="1">
      <c r="A255" s="30"/>
      <c r="B255" s="30"/>
      <c r="C255" s="30"/>
      <c r="D255" s="30"/>
      <c r="E255" s="44"/>
      <c r="F255" s="45"/>
      <c r="G255" s="33"/>
      <c r="H255" s="46"/>
      <c r="I255" s="30"/>
      <c r="J255" s="64"/>
      <c r="K255" s="43"/>
      <c r="L255" s="6"/>
      <c r="M255" s="42"/>
      <c r="N255" s="30"/>
      <c r="O255" s="6"/>
      <c r="P255" s="6"/>
    </row>
    <row r="256" spans="1:19" ht="20.100000000000001" customHeight="1">
      <c r="A256" s="30"/>
      <c r="B256" s="30"/>
      <c r="C256" s="30"/>
      <c r="D256" s="30"/>
      <c r="E256" s="44"/>
      <c r="F256" s="45"/>
      <c r="G256" s="33"/>
      <c r="H256" s="46"/>
      <c r="I256" s="30"/>
      <c r="J256" s="64"/>
      <c r="K256" s="43"/>
      <c r="L256" s="6"/>
      <c r="M256" s="42"/>
      <c r="N256" s="30"/>
      <c r="O256" s="6"/>
      <c r="P256" s="6"/>
    </row>
    <row r="257" spans="1:18" ht="20.100000000000001" customHeight="1">
      <c r="A257" s="30"/>
      <c r="B257" s="30"/>
      <c r="C257" s="30"/>
      <c r="D257" s="40"/>
      <c r="E257" s="44"/>
      <c r="F257" s="45"/>
      <c r="G257" s="33"/>
      <c r="H257" s="46"/>
      <c r="I257" s="30"/>
      <c r="J257" s="64"/>
      <c r="K257" s="43"/>
      <c r="L257" s="6"/>
      <c r="M257" s="42"/>
      <c r="N257" s="30"/>
      <c r="O257" s="6"/>
      <c r="P257" s="6"/>
    </row>
    <row r="258" spans="1:18" ht="20.100000000000001" customHeight="1">
      <c r="A258" s="30"/>
      <c r="B258" s="30"/>
      <c r="C258" s="30"/>
      <c r="D258" s="40"/>
      <c r="E258" s="44"/>
      <c r="F258" s="45"/>
      <c r="G258" s="33"/>
      <c r="H258" s="46"/>
      <c r="I258" s="30"/>
      <c r="J258" s="64"/>
      <c r="K258" s="43"/>
      <c r="L258" s="6"/>
      <c r="M258" s="42"/>
      <c r="N258" s="30"/>
      <c r="O258" s="6"/>
      <c r="P258" s="6"/>
    </row>
    <row r="259" spans="1:18" ht="20.100000000000001" customHeight="1">
      <c r="A259" s="30"/>
      <c r="B259" s="30"/>
      <c r="C259" s="30"/>
      <c r="D259" s="40"/>
      <c r="E259" s="44"/>
      <c r="F259" s="45"/>
      <c r="G259" s="33"/>
      <c r="H259" s="46"/>
      <c r="I259" s="30"/>
      <c r="J259" s="64"/>
      <c r="K259" s="43"/>
      <c r="L259" s="6"/>
      <c r="M259" s="42"/>
      <c r="N259" s="30"/>
      <c r="O259" s="6"/>
      <c r="P259" s="6"/>
    </row>
    <row r="260" spans="1:18" ht="20.100000000000001" customHeight="1">
      <c r="A260" s="30"/>
      <c r="B260" s="30"/>
      <c r="C260" s="30"/>
      <c r="D260" s="40"/>
      <c r="E260" s="44"/>
      <c r="F260" s="45"/>
      <c r="G260" s="33"/>
      <c r="H260" s="46"/>
      <c r="I260" s="30"/>
      <c r="J260" s="64"/>
      <c r="K260" s="43"/>
      <c r="L260" s="6"/>
      <c r="M260" s="42"/>
      <c r="N260" s="30"/>
      <c r="O260" s="6"/>
      <c r="P260" s="6"/>
    </row>
    <row r="261" spans="1:18" ht="20.100000000000001" customHeight="1">
      <c r="A261" s="30"/>
      <c r="B261" s="30"/>
      <c r="C261" s="30"/>
      <c r="D261" s="40"/>
      <c r="E261" s="44"/>
      <c r="F261" s="45"/>
      <c r="G261" s="33"/>
      <c r="H261" s="46"/>
      <c r="I261" s="30"/>
      <c r="J261" s="64"/>
      <c r="K261" s="43"/>
      <c r="L261" s="6"/>
      <c r="M261" s="42"/>
      <c r="N261" s="30"/>
      <c r="O261" s="6"/>
      <c r="P261" s="6"/>
    </row>
    <row r="262" spans="1:18" ht="20.100000000000001" customHeight="1">
      <c r="A262" s="30"/>
      <c r="B262" s="30"/>
      <c r="C262" s="30"/>
      <c r="D262" s="40"/>
      <c r="E262" s="44"/>
      <c r="F262" s="45"/>
      <c r="G262" s="33"/>
      <c r="H262" s="46"/>
      <c r="I262" s="30"/>
      <c r="J262" s="64"/>
      <c r="K262" s="43"/>
      <c r="L262" s="6"/>
      <c r="M262" s="42"/>
      <c r="N262" s="30"/>
      <c r="O262" s="6"/>
      <c r="P262" s="6"/>
    </row>
    <row r="263" spans="1:18" ht="20.100000000000001" customHeight="1">
      <c r="A263" s="30"/>
      <c r="B263" s="30"/>
      <c r="C263" s="30"/>
      <c r="D263" s="40"/>
      <c r="E263" s="44"/>
      <c r="F263" s="45"/>
      <c r="G263" s="33"/>
      <c r="H263" s="46"/>
      <c r="I263" s="30"/>
      <c r="J263" s="64"/>
      <c r="K263" s="43"/>
      <c r="L263" s="6"/>
      <c r="M263" s="42"/>
      <c r="N263" s="30"/>
      <c r="O263" s="6"/>
      <c r="P263" s="6"/>
    </row>
    <row r="264" spans="1:18" ht="20.100000000000001" customHeight="1">
      <c r="A264" s="30"/>
      <c r="B264" s="30"/>
      <c r="C264" s="30"/>
      <c r="D264" s="40"/>
      <c r="E264" s="39"/>
      <c r="F264" s="32"/>
      <c r="G264" s="33"/>
      <c r="H264" s="33"/>
      <c r="I264" s="30"/>
      <c r="J264" s="64"/>
      <c r="K264" s="41"/>
      <c r="L264" s="6"/>
      <c r="M264" s="42"/>
      <c r="N264" s="30"/>
      <c r="O264" s="6"/>
      <c r="P264" s="6"/>
      <c r="Q264" s="6"/>
      <c r="R264" s="6"/>
    </row>
    <row r="265" spans="1:18" ht="20.100000000000001" customHeight="1">
      <c r="A265" s="30"/>
      <c r="B265" s="30"/>
      <c r="C265" s="30"/>
      <c r="D265" s="40"/>
      <c r="E265" s="39"/>
      <c r="F265" s="32"/>
      <c r="G265" s="33"/>
      <c r="H265" s="33"/>
      <c r="I265" s="30"/>
      <c r="J265" s="64"/>
      <c r="K265" s="41"/>
      <c r="L265" s="6"/>
      <c r="M265" s="42"/>
      <c r="N265" s="30"/>
      <c r="O265" s="6"/>
      <c r="P265" s="6"/>
      <c r="Q265" s="6"/>
      <c r="R265" s="6"/>
    </row>
    <row r="266" spans="1:18" ht="20.100000000000001" customHeight="1">
      <c r="A266" s="30"/>
      <c r="B266" s="30"/>
      <c r="C266" s="30"/>
      <c r="D266" s="40"/>
      <c r="E266" s="39"/>
      <c r="F266" s="32"/>
      <c r="G266" s="33"/>
      <c r="H266" s="33"/>
      <c r="I266" s="30"/>
      <c r="J266" s="64"/>
      <c r="K266" s="41"/>
      <c r="L266" s="6"/>
      <c r="M266" s="42"/>
      <c r="N266" s="30"/>
      <c r="O266" s="6"/>
      <c r="P266" s="6"/>
      <c r="Q266" s="6"/>
      <c r="R266" s="6"/>
    </row>
    <row r="267" spans="1:18" ht="20.100000000000001" customHeight="1">
      <c r="A267" s="30"/>
      <c r="B267" s="30"/>
      <c r="C267" s="30"/>
      <c r="D267" s="40"/>
      <c r="E267" s="39"/>
      <c r="F267" s="32"/>
      <c r="G267" s="33"/>
      <c r="H267" s="33"/>
      <c r="I267" s="30"/>
      <c r="J267" s="64"/>
      <c r="K267" s="41"/>
      <c r="L267" s="6"/>
      <c r="M267" s="42"/>
      <c r="N267" s="30"/>
      <c r="O267" s="6"/>
      <c r="P267" s="6"/>
      <c r="Q267" s="6"/>
      <c r="R267" s="6"/>
    </row>
    <row r="268" spans="1:18" ht="20.100000000000001" customHeight="1">
      <c r="A268" s="30"/>
      <c r="B268" s="30"/>
      <c r="C268" s="30"/>
      <c r="D268" s="40"/>
      <c r="E268" s="39"/>
      <c r="F268" s="32"/>
      <c r="G268" s="33"/>
      <c r="H268" s="33"/>
      <c r="I268" s="30"/>
      <c r="J268" s="64"/>
      <c r="K268" s="41"/>
      <c r="L268" s="6"/>
      <c r="M268" s="42"/>
      <c r="N268" s="30"/>
      <c r="O268" s="6"/>
      <c r="P268" s="6"/>
      <c r="Q268" s="6"/>
      <c r="R268" s="6"/>
    </row>
    <row r="269" spans="1:18" ht="20.100000000000001" customHeight="1">
      <c r="A269" s="30"/>
      <c r="B269" s="30"/>
      <c r="C269" s="30"/>
      <c r="D269" s="40"/>
      <c r="E269" s="39"/>
      <c r="F269" s="32"/>
      <c r="G269" s="33"/>
      <c r="H269" s="33"/>
      <c r="I269" s="30"/>
      <c r="J269" s="64"/>
      <c r="K269" s="41"/>
      <c r="L269" s="6"/>
      <c r="M269" s="42"/>
      <c r="N269" s="30"/>
      <c r="O269" s="6"/>
      <c r="P269" s="6"/>
      <c r="Q269" s="6"/>
      <c r="R269" s="6"/>
    </row>
    <row r="270" spans="1:18" ht="20.100000000000001" customHeight="1">
      <c r="A270" s="30"/>
      <c r="B270" s="30"/>
      <c r="C270" s="30"/>
      <c r="D270" s="40"/>
      <c r="E270" s="39"/>
      <c r="F270" s="32"/>
      <c r="G270" s="33"/>
      <c r="H270" s="33"/>
      <c r="I270" s="30"/>
      <c r="J270" s="64"/>
      <c r="K270" s="41"/>
      <c r="L270" s="6"/>
      <c r="M270" s="42"/>
      <c r="N270" s="30"/>
      <c r="O270" s="6"/>
      <c r="P270" s="6"/>
      <c r="Q270" s="6"/>
      <c r="R270" s="6"/>
    </row>
    <row r="271" spans="1:18" ht="20.100000000000001" customHeight="1">
      <c r="A271" s="30"/>
      <c r="B271" s="30"/>
      <c r="C271" s="30"/>
      <c r="D271" s="40"/>
      <c r="E271" s="39"/>
      <c r="F271" s="32"/>
      <c r="G271" s="33"/>
      <c r="H271" s="33"/>
      <c r="I271" s="30"/>
      <c r="J271" s="64"/>
      <c r="K271" s="41"/>
      <c r="L271" s="6"/>
      <c r="M271" s="42"/>
      <c r="N271" s="30"/>
      <c r="O271" s="6"/>
      <c r="P271" s="6"/>
      <c r="Q271" s="6"/>
      <c r="R271" s="6"/>
    </row>
    <row r="272" spans="1:18" ht="20.100000000000001" customHeight="1">
      <c r="A272" s="30"/>
      <c r="B272" s="30"/>
      <c r="C272" s="30"/>
      <c r="D272" s="40"/>
      <c r="E272" s="39"/>
      <c r="F272" s="32"/>
      <c r="G272" s="33"/>
      <c r="H272" s="33"/>
      <c r="I272" s="30"/>
      <c r="J272" s="64"/>
      <c r="K272" s="41"/>
      <c r="L272" s="6"/>
      <c r="M272" s="42"/>
      <c r="N272" s="30"/>
      <c r="O272" s="6"/>
      <c r="P272" s="6"/>
      <c r="Q272" s="6"/>
      <c r="R272" s="6"/>
    </row>
    <row r="273" spans="1:18" ht="20.100000000000001" customHeight="1">
      <c r="A273" s="30"/>
      <c r="B273" s="30"/>
      <c r="C273" s="30"/>
      <c r="D273" s="40"/>
      <c r="E273" s="39"/>
      <c r="F273" s="32"/>
      <c r="G273" s="33"/>
      <c r="H273" s="33"/>
      <c r="I273" s="30"/>
      <c r="J273" s="64"/>
      <c r="K273" s="41"/>
      <c r="L273" s="6"/>
      <c r="M273" s="42"/>
      <c r="N273" s="30"/>
      <c r="O273" s="6"/>
      <c r="P273" s="6"/>
      <c r="Q273" s="6"/>
      <c r="R273" s="6"/>
    </row>
    <row r="274" spans="1:18" ht="20.100000000000001" customHeight="1">
      <c r="A274" s="30"/>
      <c r="B274" s="30"/>
      <c r="C274" s="30"/>
      <c r="D274" s="40"/>
      <c r="E274" s="39"/>
      <c r="F274" s="32"/>
      <c r="G274" s="33"/>
      <c r="H274" s="33"/>
      <c r="I274" s="30"/>
      <c r="J274" s="64"/>
      <c r="K274" s="41"/>
      <c r="L274" s="6"/>
      <c r="M274" s="42"/>
      <c r="N274" s="30"/>
      <c r="O274" s="6"/>
      <c r="P274" s="6"/>
      <c r="Q274" s="6"/>
      <c r="R274" s="6"/>
    </row>
    <row r="275" spans="1:18" ht="20.100000000000001" customHeight="1">
      <c r="A275" s="30"/>
      <c r="B275" s="30"/>
      <c r="C275" s="30"/>
      <c r="D275" s="40"/>
      <c r="E275" s="39"/>
      <c r="F275" s="32"/>
      <c r="G275" s="33"/>
      <c r="H275" s="33"/>
      <c r="I275" s="30"/>
      <c r="J275" s="64"/>
      <c r="K275" s="41"/>
      <c r="L275" s="6"/>
      <c r="M275" s="42"/>
      <c r="N275" s="30"/>
      <c r="O275" s="6"/>
      <c r="P275" s="6"/>
      <c r="Q275" s="6"/>
      <c r="R275" s="6"/>
    </row>
    <row r="276" spans="1:18" ht="20.100000000000001" customHeight="1">
      <c r="A276" s="30"/>
      <c r="B276" s="30"/>
      <c r="C276" s="30"/>
      <c r="D276" s="40"/>
      <c r="E276" s="39"/>
      <c r="F276" s="32"/>
      <c r="G276" s="33"/>
      <c r="H276" s="33"/>
      <c r="I276" s="30"/>
      <c r="J276" s="64"/>
      <c r="K276" s="41"/>
      <c r="L276" s="6"/>
      <c r="M276" s="42"/>
      <c r="N276" s="30"/>
      <c r="O276" s="6"/>
      <c r="P276" s="6"/>
      <c r="Q276" s="6"/>
      <c r="R276" s="6"/>
    </row>
    <row r="277" spans="1:18" ht="20.100000000000001" customHeight="1">
      <c r="A277" s="30"/>
      <c r="B277" s="30"/>
      <c r="C277" s="30"/>
      <c r="D277" s="40"/>
      <c r="E277" s="39"/>
      <c r="F277" s="32"/>
      <c r="G277" s="33"/>
      <c r="H277" s="33"/>
      <c r="I277" s="30"/>
      <c r="J277" s="64"/>
      <c r="K277" s="41"/>
      <c r="L277" s="6"/>
      <c r="M277" s="42"/>
      <c r="N277" s="30"/>
      <c r="O277" s="6"/>
      <c r="P277" s="6"/>
      <c r="Q277" s="6"/>
      <c r="R277" s="6"/>
    </row>
    <row r="278" spans="1:18" ht="20.100000000000001" customHeight="1">
      <c r="A278" s="30"/>
      <c r="B278" s="30"/>
      <c r="C278" s="30"/>
      <c r="D278" s="40"/>
      <c r="E278" s="39"/>
      <c r="F278" s="32"/>
      <c r="G278" s="33"/>
      <c r="H278" s="33"/>
      <c r="I278" s="30"/>
      <c r="J278" s="64"/>
      <c r="K278" s="41"/>
      <c r="L278" s="6"/>
      <c r="M278" s="42"/>
      <c r="N278" s="30"/>
      <c r="O278" s="6"/>
      <c r="P278" s="6"/>
      <c r="Q278" s="6"/>
      <c r="R278" s="6"/>
    </row>
    <row r="279" spans="1:18" ht="20.100000000000001" customHeight="1">
      <c r="A279" s="30"/>
      <c r="B279" s="30"/>
      <c r="C279" s="30"/>
      <c r="D279" s="30"/>
      <c r="E279" s="39"/>
      <c r="F279" s="32"/>
      <c r="G279" s="33"/>
      <c r="H279" s="33"/>
      <c r="I279" s="30"/>
      <c r="J279" s="64"/>
      <c r="K279" s="41"/>
      <c r="L279" s="6"/>
      <c r="M279" s="42"/>
      <c r="N279" s="30"/>
      <c r="O279" s="6"/>
      <c r="P279" s="6"/>
      <c r="Q279" s="6"/>
      <c r="R279" s="6"/>
    </row>
    <row r="280" spans="1:18" ht="20.100000000000001" customHeight="1">
      <c r="A280" s="30"/>
      <c r="B280" s="30"/>
      <c r="C280" s="30"/>
      <c r="D280" s="30"/>
      <c r="E280" s="39"/>
      <c r="F280" s="32"/>
      <c r="G280" s="33"/>
      <c r="H280" s="33"/>
      <c r="I280" s="30"/>
      <c r="J280" s="64"/>
      <c r="K280" s="41"/>
      <c r="L280" s="6"/>
      <c r="M280" s="42"/>
      <c r="N280" s="30"/>
      <c r="O280" s="6"/>
      <c r="P280" s="6"/>
      <c r="Q280" s="6"/>
      <c r="R280" s="6"/>
    </row>
    <row r="281" spans="1:18" ht="20.100000000000001" customHeight="1">
      <c r="A281" s="30"/>
      <c r="B281" s="30"/>
      <c r="C281" s="30"/>
      <c r="D281" s="30"/>
      <c r="E281" s="39"/>
      <c r="F281" s="32"/>
      <c r="G281" s="33"/>
      <c r="H281" s="33"/>
      <c r="I281" s="30"/>
      <c r="J281" s="64"/>
      <c r="K281" s="41"/>
      <c r="L281" s="6"/>
      <c r="M281" s="42"/>
      <c r="N281" s="30"/>
      <c r="O281" s="6"/>
      <c r="P281" s="6"/>
      <c r="Q281" s="6"/>
      <c r="R281" s="6"/>
    </row>
    <row r="282" spans="1:18" ht="20.100000000000001" customHeight="1">
      <c r="A282" s="30"/>
      <c r="B282" s="30"/>
      <c r="C282" s="30"/>
      <c r="D282" s="30"/>
      <c r="E282" s="39"/>
      <c r="F282" s="32"/>
      <c r="G282" s="33"/>
      <c r="H282" s="33"/>
      <c r="I282" s="30"/>
      <c r="J282" s="64"/>
      <c r="K282" s="41"/>
      <c r="L282" s="6"/>
      <c r="M282" s="42"/>
      <c r="N282" s="30"/>
      <c r="O282" s="6"/>
      <c r="P282" s="6"/>
      <c r="Q282" s="6"/>
      <c r="R282" s="6"/>
    </row>
    <row r="283" spans="1:18" ht="20.100000000000001" customHeight="1">
      <c r="A283" s="30"/>
      <c r="B283" s="30"/>
      <c r="C283" s="30"/>
      <c r="D283" s="30"/>
      <c r="E283" s="39"/>
      <c r="F283" s="32"/>
      <c r="G283" s="33"/>
      <c r="H283" s="33"/>
      <c r="I283" s="30"/>
      <c r="J283" s="64"/>
      <c r="K283" s="41"/>
      <c r="L283" s="6"/>
      <c r="M283" s="42"/>
      <c r="N283" s="30"/>
      <c r="O283" s="6"/>
      <c r="P283" s="6"/>
      <c r="Q283" s="6"/>
      <c r="R283" s="6"/>
    </row>
    <row r="284" spans="1:18" ht="20.100000000000001" customHeight="1">
      <c r="A284" s="30"/>
      <c r="B284" s="30"/>
      <c r="C284" s="30"/>
      <c r="D284" s="30"/>
      <c r="E284" s="39"/>
      <c r="F284" s="32"/>
      <c r="G284" s="33"/>
      <c r="H284" s="33"/>
      <c r="I284" s="30"/>
      <c r="J284" s="64"/>
      <c r="K284" s="41"/>
      <c r="L284" s="6"/>
      <c r="M284" s="42"/>
      <c r="N284" s="30"/>
      <c r="O284" s="6"/>
      <c r="P284" s="6"/>
      <c r="Q284" s="6"/>
      <c r="R284" s="6"/>
    </row>
    <row r="285" spans="1:18" ht="20.100000000000001" customHeight="1">
      <c r="A285" s="30"/>
      <c r="B285" s="30"/>
      <c r="C285" s="30"/>
      <c r="D285" s="30"/>
      <c r="E285" s="39"/>
      <c r="F285" s="32"/>
      <c r="G285" s="33"/>
      <c r="H285" s="33"/>
      <c r="I285" s="30"/>
      <c r="J285" s="64"/>
      <c r="K285" s="41"/>
      <c r="L285" s="6"/>
      <c r="M285" s="42"/>
      <c r="N285" s="30"/>
      <c r="O285" s="6"/>
      <c r="P285" s="6"/>
      <c r="Q285" s="6"/>
      <c r="R285" s="6"/>
    </row>
    <row r="286" spans="1:18" ht="20.100000000000001" customHeight="1">
      <c r="A286" s="30"/>
      <c r="B286" s="30"/>
      <c r="C286" s="30"/>
      <c r="D286" s="30"/>
      <c r="E286" s="39"/>
      <c r="F286" s="32"/>
      <c r="G286" s="33"/>
      <c r="H286" s="33"/>
      <c r="I286" s="30"/>
      <c r="J286" s="64"/>
      <c r="K286" s="41"/>
      <c r="L286" s="6"/>
      <c r="M286" s="42"/>
      <c r="N286" s="30"/>
      <c r="O286" s="6"/>
      <c r="P286" s="6"/>
      <c r="Q286" s="6"/>
      <c r="R286" s="6"/>
    </row>
    <row r="287" spans="1:18" ht="20.100000000000001" customHeight="1">
      <c r="A287" s="30"/>
      <c r="B287" s="30"/>
      <c r="C287" s="30"/>
      <c r="D287" s="30"/>
      <c r="E287" s="39"/>
      <c r="F287" s="32"/>
      <c r="G287" s="33"/>
      <c r="H287" s="33"/>
      <c r="I287" s="30"/>
      <c r="J287" s="64"/>
      <c r="K287" s="41"/>
      <c r="L287" s="6"/>
      <c r="M287" s="42"/>
      <c r="N287" s="30"/>
      <c r="O287" s="6"/>
      <c r="P287" s="6"/>
      <c r="Q287" s="6"/>
      <c r="R287" s="6"/>
    </row>
    <row r="288" spans="1:18" ht="20.100000000000001" customHeight="1">
      <c r="A288" s="30"/>
      <c r="B288" s="30"/>
      <c r="C288" s="30"/>
      <c r="D288" s="30"/>
      <c r="E288" s="39"/>
      <c r="F288" s="32"/>
      <c r="G288" s="33"/>
      <c r="H288" s="33"/>
      <c r="I288" s="30"/>
      <c r="J288" s="64"/>
      <c r="K288" s="41"/>
      <c r="L288" s="6"/>
      <c r="M288" s="42"/>
      <c r="N288" s="30"/>
      <c r="O288" s="6"/>
      <c r="P288" s="6"/>
      <c r="Q288" s="6"/>
      <c r="R288" s="6"/>
    </row>
    <row r="289" spans="1:18" ht="20.100000000000001" customHeight="1">
      <c r="A289" s="30"/>
      <c r="B289" s="30"/>
      <c r="C289" s="30"/>
      <c r="D289" s="30"/>
      <c r="E289" s="39"/>
      <c r="F289" s="32"/>
      <c r="G289" s="33"/>
      <c r="H289" s="33"/>
      <c r="I289" s="30"/>
      <c r="J289" s="64"/>
      <c r="K289" s="41"/>
      <c r="L289" s="6"/>
      <c r="M289" s="42"/>
      <c r="N289" s="30"/>
      <c r="O289" s="6"/>
      <c r="P289" s="6"/>
      <c r="Q289" s="6"/>
      <c r="R289" s="6"/>
    </row>
    <row r="290" spans="1:18" ht="20.100000000000001" customHeight="1">
      <c r="A290" s="30"/>
      <c r="B290" s="30"/>
      <c r="C290" s="30"/>
      <c r="D290" s="30"/>
      <c r="E290" s="39"/>
      <c r="F290" s="32"/>
      <c r="G290" s="33"/>
      <c r="H290" s="33"/>
      <c r="I290" s="30"/>
      <c r="J290" s="64"/>
      <c r="K290" s="41"/>
      <c r="L290" s="6"/>
      <c r="M290" s="42"/>
      <c r="N290" s="30"/>
      <c r="O290" s="6"/>
      <c r="P290" s="6"/>
      <c r="Q290" s="6"/>
      <c r="R290" s="6"/>
    </row>
    <row r="291" spans="1:18" ht="20.100000000000001" customHeight="1">
      <c r="A291" s="30"/>
      <c r="B291" s="30"/>
      <c r="C291" s="30"/>
      <c r="D291" s="30"/>
      <c r="E291" s="39"/>
      <c r="F291" s="32"/>
      <c r="G291" s="33"/>
      <c r="H291" s="33"/>
      <c r="I291" s="30"/>
      <c r="J291" s="64"/>
      <c r="K291" s="41"/>
      <c r="L291" s="6"/>
      <c r="M291" s="42"/>
      <c r="N291" s="30"/>
      <c r="O291" s="6"/>
      <c r="P291" s="6"/>
      <c r="Q291" s="6"/>
      <c r="R291" s="6"/>
    </row>
    <row r="292" spans="1:18" ht="20.100000000000001" customHeight="1">
      <c r="A292" s="30"/>
      <c r="B292" s="30"/>
      <c r="C292" s="30"/>
      <c r="D292" s="30"/>
      <c r="E292" s="39"/>
      <c r="F292" s="32"/>
      <c r="G292" s="33"/>
      <c r="H292" s="33"/>
      <c r="I292" s="30"/>
      <c r="J292" s="64"/>
      <c r="K292" s="41"/>
      <c r="L292" s="6"/>
      <c r="M292" s="42"/>
      <c r="N292" s="30"/>
      <c r="O292" s="6"/>
      <c r="P292" s="6"/>
      <c r="Q292" s="6"/>
      <c r="R292" s="6"/>
    </row>
    <row r="293" spans="1:18" ht="20.100000000000001" customHeight="1">
      <c r="A293" s="30"/>
      <c r="B293" s="30"/>
      <c r="C293" s="30"/>
      <c r="D293" s="30"/>
      <c r="E293" s="39"/>
      <c r="F293" s="32"/>
      <c r="G293" s="33"/>
      <c r="H293" s="33"/>
      <c r="I293" s="30"/>
      <c r="J293" s="64"/>
      <c r="K293" s="41"/>
      <c r="L293" s="6"/>
      <c r="M293" s="42"/>
      <c r="N293" s="30"/>
      <c r="O293" s="6"/>
      <c r="P293" s="6"/>
      <c r="Q293" s="6"/>
      <c r="R293" s="6"/>
    </row>
    <row r="294" spans="1:18" ht="20.100000000000001" customHeight="1">
      <c r="A294" s="30"/>
      <c r="B294" s="30"/>
      <c r="C294" s="30"/>
      <c r="D294" s="30"/>
      <c r="E294" s="39"/>
      <c r="F294" s="32"/>
      <c r="G294" s="33"/>
      <c r="H294" s="33"/>
      <c r="I294" s="30"/>
      <c r="J294" s="64"/>
      <c r="K294" s="41"/>
      <c r="L294" s="6"/>
      <c r="M294" s="42"/>
      <c r="N294" s="30"/>
      <c r="O294" s="6"/>
      <c r="P294" s="6"/>
      <c r="Q294" s="6"/>
      <c r="R294" s="6"/>
    </row>
    <row r="295" spans="1:18" ht="20.100000000000001" customHeight="1">
      <c r="A295" s="30"/>
      <c r="B295" s="30"/>
      <c r="C295" s="30"/>
      <c r="D295" s="30"/>
      <c r="E295" s="39"/>
      <c r="F295" s="32"/>
      <c r="G295" s="33"/>
      <c r="H295" s="33"/>
      <c r="I295" s="30"/>
      <c r="J295" s="64"/>
      <c r="K295" s="41"/>
      <c r="L295" s="6"/>
      <c r="M295" s="42"/>
      <c r="N295" s="30"/>
      <c r="O295" s="6"/>
      <c r="P295" s="6"/>
      <c r="Q295" s="6"/>
      <c r="R295" s="6"/>
    </row>
    <row r="296" spans="1:18" ht="20.100000000000001" customHeight="1">
      <c r="A296" s="30"/>
      <c r="B296" s="30"/>
      <c r="C296" s="30"/>
      <c r="D296" s="30"/>
      <c r="E296" s="39"/>
      <c r="F296" s="32"/>
      <c r="G296" s="33"/>
      <c r="H296" s="33"/>
      <c r="I296" s="30"/>
      <c r="J296" s="64"/>
      <c r="K296" s="41"/>
      <c r="L296" s="6"/>
      <c r="M296" s="42"/>
      <c r="N296" s="30"/>
      <c r="O296" s="6"/>
      <c r="P296" s="6"/>
      <c r="Q296" s="6"/>
      <c r="R296" s="6"/>
    </row>
    <row r="297" spans="1:18" ht="20.100000000000001" customHeight="1">
      <c r="A297" s="30"/>
      <c r="B297" s="30"/>
      <c r="C297" s="30"/>
      <c r="D297" s="30"/>
      <c r="E297" s="39"/>
      <c r="F297" s="32"/>
      <c r="G297" s="33"/>
      <c r="H297" s="33"/>
      <c r="I297" s="30"/>
      <c r="J297" s="64"/>
      <c r="K297" s="41"/>
      <c r="L297" s="6"/>
      <c r="M297" s="42"/>
      <c r="N297" s="30"/>
      <c r="O297" s="6"/>
      <c r="P297" s="6"/>
      <c r="Q297" s="6"/>
      <c r="R297" s="6"/>
    </row>
    <row r="298" spans="1:18" ht="20.100000000000001" customHeight="1">
      <c r="A298" s="30"/>
      <c r="B298" s="30"/>
      <c r="C298" s="30"/>
      <c r="D298" s="30"/>
      <c r="E298" s="39"/>
      <c r="F298" s="32"/>
      <c r="G298" s="33"/>
      <c r="H298" s="33"/>
      <c r="I298" s="30"/>
      <c r="J298" s="64"/>
      <c r="K298" s="41"/>
      <c r="L298" s="6"/>
      <c r="M298" s="42"/>
      <c r="N298" s="30"/>
      <c r="O298" s="6"/>
      <c r="P298" s="6"/>
      <c r="Q298" s="6"/>
      <c r="R298" s="6"/>
    </row>
    <row r="299" spans="1:18" ht="20.100000000000001" customHeight="1">
      <c r="A299" s="30"/>
      <c r="B299" s="30"/>
      <c r="C299" s="30"/>
      <c r="D299" s="30"/>
      <c r="E299" s="39"/>
      <c r="F299" s="32"/>
      <c r="G299" s="33"/>
      <c r="H299" s="33"/>
      <c r="I299" s="30"/>
      <c r="J299" s="64"/>
      <c r="K299" s="41"/>
      <c r="L299" s="6"/>
      <c r="M299" s="42"/>
      <c r="N299" s="30"/>
      <c r="O299" s="6"/>
      <c r="P299" s="6"/>
      <c r="Q299" s="6"/>
      <c r="R299" s="6"/>
    </row>
    <row r="300" spans="1:18" ht="20.100000000000001" customHeight="1">
      <c r="A300" s="30"/>
      <c r="B300" s="6"/>
      <c r="D300" s="6"/>
      <c r="E300" s="31"/>
      <c r="F300" s="32"/>
      <c r="G300" s="33"/>
      <c r="H300" s="33"/>
      <c r="I300" s="30"/>
      <c r="J300" s="64"/>
      <c r="K300" s="41"/>
      <c r="L300" s="6"/>
      <c r="M300" s="42"/>
      <c r="N300" s="30"/>
      <c r="O300" s="6"/>
      <c r="P300" s="6"/>
      <c r="Q300" s="6"/>
      <c r="R300" s="6"/>
    </row>
    <row r="301" spans="1:18" ht="20.100000000000001" customHeight="1">
      <c r="A301" s="30"/>
      <c r="B301" s="6"/>
      <c r="D301" s="6"/>
      <c r="E301" s="31"/>
      <c r="F301" s="30"/>
      <c r="G301" s="33"/>
      <c r="H301" s="33"/>
      <c r="I301" s="30"/>
      <c r="J301" s="64"/>
      <c r="K301" s="41"/>
      <c r="L301" s="6"/>
      <c r="M301" s="42"/>
      <c r="N301" s="30"/>
      <c r="O301" s="6"/>
      <c r="P301" s="6"/>
      <c r="Q301" s="6"/>
      <c r="R301" s="6"/>
    </row>
    <row r="302" spans="1:18" ht="20.100000000000001" customHeight="1">
      <c r="A302" s="30"/>
      <c r="B302" s="30"/>
      <c r="C302" s="30"/>
      <c r="D302" s="6"/>
      <c r="E302" s="31"/>
      <c r="F302" s="30"/>
      <c r="G302" s="33"/>
      <c r="H302" s="33"/>
      <c r="I302" s="30"/>
      <c r="J302" s="64"/>
      <c r="K302" s="41"/>
      <c r="L302" s="6"/>
      <c r="M302" s="42"/>
      <c r="N302" s="30"/>
      <c r="O302" s="6"/>
      <c r="P302" s="6"/>
      <c r="Q302" s="6"/>
      <c r="R302" s="6"/>
    </row>
    <row r="303" spans="1:18" ht="20.100000000000001" customHeight="1">
      <c r="A303" s="30"/>
      <c r="B303" s="30"/>
      <c r="C303" s="30"/>
      <c r="D303" s="6"/>
      <c r="E303" s="31"/>
      <c r="F303" s="32"/>
      <c r="G303" s="33"/>
      <c r="H303" s="33"/>
      <c r="I303" s="30"/>
      <c r="J303" s="64"/>
      <c r="K303" s="41"/>
      <c r="L303" s="6"/>
      <c r="M303" s="42"/>
      <c r="N303" s="30"/>
      <c r="O303" s="6"/>
      <c r="P303" s="6"/>
      <c r="Q303" s="6"/>
      <c r="R303" s="6"/>
    </row>
    <row r="304" spans="1:18" ht="20.100000000000001" customHeight="1">
      <c r="A304" s="30"/>
      <c r="B304" s="30"/>
      <c r="C304" s="30"/>
      <c r="D304" s="6"/>
      <c r="E304" s="31"/>
      <c r="F304" s="32"/>
      <c r="G304" s="33"/>
      <c r="H304" s="33"/>
      <c r="I304" s="30"/>
      <c r="J304" s="64"/>
      <c r="K304" s="41"/>
      <c r="L304" s="6"/>
      <c r="M304" s="42"/>
      <c r="N304" s="30"/>
      <c r="O304" s="6"/>
      <c r="P304" s="6"/>
      <c r="Q304" s="6"/>
      <c r="R304" s="6"/>
    </row>
    <row r="305" spans="1:18" ht="20.100000000000001" customHeight="1">
      <c r="A305" s="30"/>
      <c r="B305" s="30"/>
      <c r="C305" s="30"/>
      <c r="D305" s="6"/>
      <c r="E305" s="31"/>
      <c r="F305" s="32"/>
      <c r="G305" s="33"/>
      <c r="H305" s="33"/>
      <c r="I305" s="30"/>
      <c r="J305" s="64"/>
      <c r="K305" s="41"/>
      <c r="L305" s="6"/>
      <c r="M305" s="42"/>
      <c r="N305" s="30"/>
      <c r="O305" s="6"/>
      <c r="P305" s="6"/>
      <c r="Q305" s="6"/>
      <c r="R305" s="6"/>
    </row>
    <row r="306" spans="1:18" ht="20.100000000000001" customHeight="1">
      <c r="A306" s="30"/>
      <c r="B306" s="30"/>
      <c r="C306" s="30"/>
      <c r="D306" s="6"/>
      <c r="E306" s="31"/>
      <c r="F306" s="32"/>
      <c r="G306" s="33"/>
      <c r="H306" s="33"/>
      <c r="I306" s="30"/>
      <c r="J306" s="64"/>
      <c r="K306" s="41"/>
      <c r="L306" s="6"/>
      <c r="M306" s="42"/>
      <c r="N306" s="30"/>
      <c r="O306" s="6"/>
      <c r="P306" s="6"/>
      <c r="Q306" s="6"/>
      <c r="R306" s="6"/>
    </row>
    <row r="307" spans="1:18" ht="20.100000000000001" customHeight="1">
      <c r="A307" s="30"/>
      <c r="B307" s="30"/>
      <c r="C307" s="30"/>
      <c r="D307" s="6"/>
      <c r="E307" s="31"/>
      <c r="F307" s="32"/>
      <c r="G307" s="33"/>
      <c r="H307" s="33"/>
      <c r="I307" s="30"/>
      <c r="J307" s="64"/>
      <c r="K307" s="41"/>
      <c r="L307" s="6"/>
      <c r="M307" s="42"/>
      <c r="N307" s="30"/>
      <c r="O307" s="6"/>
      <c r="P307" s="6"/>
      <c r="Q307" s="6"/>
      <c r="R307" s="6"/>
    </row>
    <row r="308" spans="1:18" ht="20.100000000000001" customHeight="1">
      <c r="A308" s="30"/>
      <c r="B308" s="30"/>
      <c r="C308" s="30"/>
      <c r="D308" s="6"/>
      <c r="E308" s="31"/>
      <c r="F308" s="32"/>
      <c r="G308" s="33"/>
      <c r="H308" s="33"/>
      <c r="I308" s="30"/>
      <c r="J308" s="64"/>
      <c r="K308" s="41"/>
      <c r="L308" s="6"/>
      <c r="M308" s="42"/>
      <c r="N308" s="30"/>
      <c r="O308" s="6"/>
      <c r="P308" s="6"/>
      <c r="Q308" s="6"/>
      <c r="R308" s="6"/>
    </row>
    <row r="309" spans="1:18" ht="20.100000000000001" customHeight="1">
      <c r="A309" s="30"/>
      <c r="B309" s="30"/>
      <c r="C309" s="30"/>
      <c r="D309" s="6"/>
      <c r="E309" s="31"/>
      <c r="F309" s="32"/>
      <c r="G309" s="33"/>
      <c r="H309" s="33"/>
      <c r="I309" s="30"/>
      <c r="J309" s="64"/>
      <c r="K309" s="41"/>
      <c r="L309" s="6"/>
      <c r="M309" s="42"/>
      <c r="N309" s="30"/>
      <c r="O309" s="6"/>
      <c r="P309" s="6"/>
      <c r="Q309" s="6"/>
      <c r="R309" s="6"/>
    </row>
    <row r="310" spans="1:18" ht="20.100000000000001" customHeight="1">
      <c r="A310" s="30"/>
      <c r="B310" s="30"/>
      <c r="C310" s="30"/>
      <c r="D310" s="6"/>
      <c r="E310" s="31"/>
      <c r="F310" s="32"/>
      <c r="G310" s="33"/>
      <c r="H310" s="33"/>
      <c r="I310" s="30"/>
      <c r="J310" s="64"/>
      <c r="K310" s="41"/>
      <c r="L310" s="6"/>
      <c r="M310" s="42"/>
      <c r="N310" s="30"/>
      <c r="O310" s="6"/>
      <c r="P310" s="6"/>
      <c r="Q310" s="6"/>
      <c r="R310" s="6"/>
    </row>
    <row r="311" spans="1:18" ht="20.100000000000001" customHeight="1">
      <c r="A311" s="30"/>
      <c r="B311" s="30"/>
      <c r="C311" s="30"/>
      <c r="D311" s="6"/>
      <c r="E311" s="31"/>
      <c r="F311" s="32"/>
      <c r="G311" s="33"/>
      <c r="H311" s="33"/>
      <c r="I311" s="30"/>
      <c r="J311" s="64"/>
      <c r="K311" s="41"/>
      <c r="L311" s="6"/>
      <c r="M311" s="42"/>
      <c r="N311" s="30"/>
      <c r="O311" s="6"/>
      <c r="P311" s="6"/>
      <c r="Q311" s="6"/>
      <c r="R311" s="6"/>
    </row>
    <row r="312" spans="1:18" ht="20.100000000000001" customHeight="1">
      <c r="A312" s="30"/>
      <c r="B312" s="30"/>
      <c r="C312" s="30"/>
      <c r="D312" s="6"/>
      <c r="E312" s="31"/>
      <c r="F312" s="32"/>
      <c r="G312" s="33"/>
      <c r="H312" s="33"/>
      <c r="I312" s="30"/>
      <c r="J312" s="64"/>
      <c r="K312" s="41"/>
      <c r="L312" s="6"/>
      <c r="M312" s="42"/>
      <c r="N312" s="30"/>
      <c r="O312" s="6"/>
      <c r="P312" s="6"/>
      <c r="Q312" s="6"/>
      <c r="R312" s="6"/>
    </row>
    <row r="313" spans="1:18" ht="20.100000000000001" customHeight="1">
      <c r="A313" s="30"/>
      <c r="B313" s="30"/>
      <c r="C313" s="30"/>
      <c r="D313" s="6"/>
      <c r="E313" s="31"/>
      <c r="F313" s="32"/>
      <c r="G313" s="33"/>
      <c r="H313" s="33"/>
      <c r="I313" s="30"/>
      <c r="J313" s="64"/>
      <c r="K313" s="41"/>
      <c r="L313" s="6"/>
      <c r="M313" s="42"/>
      <c r="N313" s="30"/>
      <c r="O313" s="6"/>
      <c r="P313" s="6"/>
      <c r="Q313" s="6"/>
      <c r="R313" s="6"/>
    </row>
    <row r="314" spans="1:18" ht="20.100000000000001" customHeight="1">
      <c r="A314" s="30"/>
      <c r="B314" s="30"/>
      <c r="C314" s="30"/>
      <c r="D314" s="6"/>
      <c r="E314" s="31"/>
      <c r="F314" s="32"/>
      <c r="G314" s="33"/>
      <c r="H314" s="33"/>
      <c r="I314" s="30"/>
      <c r="J314" s="64"/>
      <c r="K314" s="41"/>
      <c r="L314" s="6"/>
      <c r="M314" s="42"/>
      <c r="N314" s="30"/>
      <c r="O314" s="6"/>
      <c r="P314" s="6"/>
      <c r="Q314" s="6"/>
      <c r="R314" s="6"/>
    </row>
    <row r="315" spans="1:18" ht="20.100000000000001" customHeight="1">
      <c r="A315" s="30"/>
      <c r="B315" s="30"/>
      <c r="C315" s="30"/>
      <c r="D315" s="6"/>
      <c r="E315" s="31"/>
      <c r="F315" s="32"/>
      <c r="G315" s="33"/>
      <c r="H315" s="33"/>
      <c r="I315" s="30"/>
      <c r="J315" s="64"/>
      <c r="K315" s="41"/>
      <c r="L315" s="6"/>
      <c r="M315" s="42"/>
      <c r="N315" s="30"/>
      <c r="O315" s="6"/>
      <c r="P315" s="6"/>
      <c r="Q315" s="6"/>
      <c r="R315" s="6"/>
    </row>
    <row r="316" spans="1:18" ht="20.100000000000001" customHeight="1">
      <c r="A316" s="30"/>
      <c r="B316" s="30"/>
      <c r="C316" s="30"/>
      <c r="D316" s="6"/>
      <c r="E316" s="31"/>
      <c r="F316" s="32"/>
      <c r="G316" s="33"/>
      <c r="H316" s="33"/>
      <c r="I316" s="30"/>
      <c r="J316" s="64"/>
      <c r="K316" s="41"/>
      <c r="L316" s="6"/>
      <c r="M316" s="42"/>
      <c r="N316" s="30"/>
      <c r="O316" s="6"/>
      <c r="P316" s="6"/>
      <c r="Q316" s="6"/>
      <c r="R316" s="6"/>
    </row>
    <row r="317" spans="1:18" ht="20.100000000000001" customHeight="1">
      <c r="A317" s="30"/>
      <c r="B317" s="30"/>
      <c r="C317" s="30"/>
      <c r="D317" s="6"/>
      <c r="E317" s="31"/>
      <c r="F317" s="32"/>
      <c r="G317" s="33"/>
      <c r="H317" s="33"/>
      <c r="I317" s="30"/>
      <c r="J317" s="64"/>
      <c r="K317" s="41"/>
      <c r="L317" s="6"/>
      <c r="M317" s="42"/>
      <c r="N317" s="30"/>
      <c r="O317" s="6"/>
      <c r="P317" s="6"/>
      <c r="Q317" s="6"/>
      <c r="R317" s="6"/>
    </row>
    <row r="318" spans="1:18" ht="20.100000000000001" customHeight="1">
      <c r="A318" s="30"/>
      <c r="B318" s="30"/>
      <c r="C318" s="30"/>
      <c r="D318" s="6"/>
      <c r="E318" s="31"/>
      <c r="F318" s="32"/>
      <c r="G318" s="33"/>
      <c r="H318" s="33"/>
      <c r="I318" s="30"/>
      <c r="J318" s="64"/>
      <c r="K318" s="41"/>
      <c r="L318" s="6"/>
      <c r="M318" s="42"/>
      <c r="N318" s="30"/>
      <c r="O318" s="6"/>
      <c r="P318" s="6"/>
      <c r="Q318" s="6"/>
      <c r="R318" s="6"/>
    </row>
    <row r="319" spans="1:18" ht="20.100000000000001" customHeight="1">
      <c r="A319" s="30"/>
      <c r="B319" s="30"/>
      <c r="C319" s="30"/>
      <c r="D319" s="6"/>
      <c r="E319" s="31"/>
      <c r="F319" s="32"/>
      <c r="G319" s="33"/>
      <c r="H319" s="33"/>
      <c r="I319" s="30"/>
      <c r="J319" s="64"/>
      <c r="K319" s="41"/>
      <c r="L319" s="6"/>
      <c r="M319" s="42"/>
      <c r="N319" s="30"/>
      <c r="O319" s="6"/>
      <c r="P319" s="6"/>
      <c r="Q319" s="6"/>
      <c r="R319" s="6"/>
    </row>
    <row r="320" spans="1:18" ht="20.100000000000001" customHeight="1">
      <c r="A320" s="30"/>
      <c r="B320" s="30"/>
      <c r="C320" s="30"/>
      <c r="D320" s="6"/>
      <c r="E320" s="31"/>
      <c r="F320" s="32"/>
      <c r="G320" s="33"/>
      <c r="H320" s="33"/>
      <c r="I320" s="30"/>
      <c r="J320" s="64"/>
      <c r="K320" s="41"/>
      <c r="L320" s="6"/>
      <c r="M320" s="42"/>
      <c r="N320" s="30"/>
      <c r="O320" s="6"/>
      <c r="P320" s="6"/>
      <c r="Q320" s="6"/>
      <c r="R320" s="6"/>
    </row>
    <row r="321" spans="1:18" ht="20.100000000000001" customHeight="1">
      <c r="A321" s="30"/>
      <c r="B321" s="30"/>
      <c r="C321" s="30"/>
      <c r="D321" s="6"/>
      <c r="E321" s="31"/>
      <c r="F321" s="32"/>
      <c r="G321" s="33"/>
      <c r="H321" s="33"/>
      <c r="I321" s="30"/>
      <c r="J321" s="64"/>
      <c r="K321" s="41"/>
      <c r="L321" s="6"/>
      <c r="M321" s="42"/>
      <c r="N321" s="30"/>
      <c r="O321" s="6"/>
      <c r="P321" s="6"/>
      <c r="Q321" s="6"/>
      <c r="R321" s="6"/>
    </row>
    <row r="322" spans="1:18" ht="20.100000000000001" customHeight="1">
      <c r="A322" s="30"/>
      <c r="B322" s="30"/>
      <c r="C322" s="30"/>
      <c r="D322" s="6"/>
      <c r="E322" s="31"/>
      <c r="F322" s="32"/>
      <c r="G322" s="33"/>
      <c r="H322" s="33"/>
      <c r="I322" s="30"/>
      <c r="J322" s="64"/>
      <c r="K322" s="43"/>
      <c r="L322" s="6"/>
      <c r="M322" s="42"/>
      <c r="N322" s="30"/>
      <c r="O322" s="6"/>
      <c r="P322" s="6"/>
    </row>
    <row r="323" spans="1:18" ht="20.100000000000001" customHeight="1">
      <c r="A323" s="30"/>
      <c r="B323" s="30"/>
      <c r="C323" s="30"/>
      <c r="D323" s="6"/>
      <c r="E323" s="31"/>
      <c r="F323" s="32"/>
      <c r="G323" s="33"/>
      <c r="H323" s="33"/>
      <c r="I323" s="30"/>
      <c r="J323" s="64"/>
      <c r="K323" s="43"/>
      <c r="L323" s="6"/>
      <c r="M323" s="42"/>
      <c r="N323" s="30"/>
      <c r="O323" s="6"/>
      <c r="P323" s="6"/>
    </row>
    <row r="324" spans="1:18" ht="20.100000000000001" customHeight="1">
      <c r="A324" s="30"/>
      <c r="B324" s="30"/>
      <c r="C324" s="30"/>
      <c r="D324" s="6"/>
      <c r="E324" s="31"/>
      <c r="F324" s="32"/>
      <c r="G324" s="33"/>
      <c r="H324" s="33"/>
      <c r="I324" s="30"/>
      <c r="J324" s="64"/>
      <c r="K324" s="43"/>
      <c r="L324" s="6"/>
      <c r="M324" s="42"/>
      <c r="N324" s="30"/>
      <c r="O324" s="6"/>
      <c r="P324" s="6"/>
    </row>
    <row r="325" spans="1:18" ht="20.100000000000001" customHeight="1">
      <c r="A325" s="30"/>
      <c r="B325" s="30"/>
      <c r="C325" s="30"/>
      <c r="D325" s="6"/>
      <c r="E325" s="31"/>
      <c r="F325" s="32"/>
      <c r="G325" s="33"/>
      <c r="H325" s="33"/>
      <c r="I325" s="30"/>
      <c r="J325" s="64"/>
      <c r="K325" s="43"/>
      <c r="L325" s="6"/>
      <c r="M325" s="42"/>
      <c r="N325" s="30"/>
      <c r="O325" s="6"/>
      <c r="P325" s="6"/>
    </row>
    <row r="326" spans="1:18" ht="20.100000000000001" customHeight="1">
      <c r="A326" s="30"/>
      <c r="B326" s="30"/>
      <c r="C326" s="30"/>
      <c r="D326" s="6"/>
      <c r="E326" s="31"/>
      <c r="F326" s="32"/>
      <c r="G326" s="33"/>
      <c r="H326" s="33"/>
      <c r="I326" s="30"/>
      <c r="J326" s="64"/>
      <c r="K326" s="43"/>
      <c r="L326" s="6"/>
      <c r="M326" s="42"/>
      <c r="N326" s="30"/>
      <c r="O326" s="6"/>
      <c r="P326" s="6"/>
    </row>
    <row r="327" spans="1:18" ht="20.100000000000001" customHeight="1">
      <c r="A327" s="30"/>
      <c r="B327" s="30"/>
      <c r="C327" s="30"/>
      <c r="D327" s="6"/>
      <c r="E327" s="31"/>
      <c r="F327" s="32"/>
      <c r="G327" s="33"/>
      <c r="H327" s="33"/>
      <c r="I327" s="30"/>
      <c r="J327" s="64"/>
      <c r="K327" s="43"/>
      <c r="L327" s="6"/>
      <c r="M327" s="42"/>
      <c r="N327" s="30"/>
      <c r="O327" s="6"/>
      <c r="P327" s="6"/>
    </row>
    <row r="328" spans="1:18" ht="20.100000000000001" customHeight="1">
      <c r="A328" s="30"/>
      <c r="B328" s="30"/>
      <c r="C328" s="30"/>
      <c r="D328" s="6"/>
      <c r="E328" s="31"/>
      <c r="F328" s="32"/>
      <c r="G328" s="33"/>
      <c r="H328" s="33"/>
      <c r="I328" s="30"/>
      <c r="J328" s="64"/>
      <c r="K328" s="43"/>
      <c r="L328" s="6"/>
      <c r="M328" s="42"/>
      <c r="N328" s="30"/>
      <c r="O328" s="6"/>
      <c r="P328" s="6"/>
    </row>
    <row r="329" spans="1:18" ht="20.100000000000001" customHeight="1">
      <c r="A329" s="30"/>
      <c r="B329" s="30"/>
      <c r="C329" s="30"/>
      <c r="D329" s="6"/>
      <c r="E329" s="31"/>
      <c r="F329" s="32"/>
      <c r="G329" s="33"/>
      <c r="H329" s="33"/>
      <c r="I329" s="30"/>
      <c r="J329" s="64"/>
      <c r="K329" s="43"/>
      <c r="L329" s="6"/>
      <c r="M329" s="42"/>
      <c r="N329" s="30"/>
      <c r="O329" s="6"/>
      <c r="P329" s="6"/>
    </row>
    <row r="330" spans="1:18" ht="20.100000000000001" customHeight="1">
      <c r="A330" s="30"/>
      <c r="B330" s="30"/>
      <c r="C330" s="30"/>
      <c r="D330" s="6"/>
      <c r="E330" s="31"/>
      <c r="F330" s="32"/>
      <c r="G330" s="33"/>
      <c r="H330" s="33"/>
      <c r="I330" s="30"/>
      <c r="J330" s="64"/>
      <c r="K330" s="43"/>
      <c r="L330" s="6"/>
      <c r="M330" s="42"/>
      <c r="N330" s="30"/>
      <c r="O330" s="6"/>
      <c r="P330" s="6"/>
    </row>
    <row r="331" spans="1:18" ht="20.100000000000001" customHeight="1">
      <c r="A331" s="30"/>
      <c r="B331" s="30"/>
      <c r="C331" s="30"/>
      <c r="D331" s="6"/>
      <c r="E331" s="31"/>
      <c r="F331" s="32"/>
      <c r="G331" s="33"/>
      <c r="H331" s="33"/>
      <c r="I331" s="30"/>
      <c r="J331" s="64"/>
      <c r="K331" s="43"/>
      <c r="L331" s="6"/>
      <c r="M331" s="42"/>
      <c r="N331" s="30"/>
      <c r="O331" s="6"/>
      <c r="P331" s="6"/>
    </row>
    <row r="332" spans="1:18" ht="20.100000000000001" customHeight="1">
      <c r="A332" s="30"/>
      <c r="B332" s="30"/>
      <c r="C332" s="30"/>
      <c r="D332" s="6"/>
      <c r="E332" s="31"/>
      <c r="F332" s="32"/>
      <c r="G332" s="33"/>
      <c r="H332" s="33"/>
      <c r="I332" s="30"/>
      <c r="J332" s="64"/>
      <c r="K332" s="43"/>
      <c r="L332" s="6"/>
      <c r="M332" s="42"/>
      <c r="N332" s="30"/>
      <c r="O332" s="6"/>
      <c r="P332" s="6"/>
    </row>
    <row r="333" spans="1:18" ht="20.100000000000001" customHeight="1">
      <c r="A333" s="30"/>
      <c r="B333" s="30"/>
      <c r="C333" s="30"/>
      <c r="D333" s="6"/>
      <c r="E333" s="31"/>
      <c r="F333" s="32"/>
      <c r="G333" s="33"/>
      <c r="H333" s="33"/>
      <c r="I333" s="30"/>
      <c r="J333" s="64"/>
      <c r="K333" s="43"/>
      <c r="L333" s="6"/>
      <c r="M333" s="42"/>
      <c r="N333" s="30"/>
      <c r="O333" s="6"/>
      <c r="P333" s="6"/>
    </row>
    <row r="334" spans="1:18" ht="20.100000000000001" customHeight="1">
      <c r="A334" s="30"/>
      <c r="B334" s="30"/>
      <c r="C334" s="30"/>
      <c r="D334" s="6"/>
      <c r="E334" s="31"/>
      <c r="F334" s="32"/>
      <c r="G334" s="33"/>
      <c r="H334" s="33"/>
      <c r="I334" s="30"/>
      <c r="J334" s="64"/>
      <c r="K334" s="43"/>
      <c r="L334" s="6"/>
      <c r="M334" s="42"/>
      <c r="N334" s="30"/>
      <c r="O334" s="6"/>
      <c r="P334" s="6"/>
    </row>
    <row r="335" spans="1:18" ht="20.100000000000001" customHeight="1">
      <c r="A335" s="30"/>
      <c r="B335" s="30"/>
      <c r="C335" s="30"/>
      <c r="D335" s="6"/>
      <c r="E335" s="31"/>
      <c r="F335" s="32"/>
      <c r="G335" s="33"/>
      <c r="H335" s="33"/>
      <c r="I335" s="30"/>
      <c r="J335" s="64"/>
      <c r="K335" s="43"/>
      <c r="L335" s="6"/>
      <c r="M335" s="42"/>
      <c r="N335" s="30"/>
      <c r="O335" s="6"/>
      <c r="P335" s="6"/>
    </row>
    <row r="336" spans="1:18" ht="20.100000000000001" customHeight="1">
      <c r="A336" s="30"/>
      <c r="B336" s="30"/>
      <c r="C336" s="30"/>
      <c r="D336" s="6"/>
      <c r="E336" s="31"/>
      <c r="F336" s="32"/>
      <c r="G336" s="33"/>
      <c r="H336" s="33"/>
      <c r="I336" s="30"/>
      <c r="J336" s="64"/>
      <c r="K336" s="43"/>
      <c r="L336" s="6"/>
      <c r="M336" s="42"/>
      <c r="N336" s="30"/>
      <c r="O336" s="6"/>
      <c r="P336" s="6"/>
    </row>
    <row r="337" spans="1:20" ht="20.100000000000001" customHeight="1">
      <c r="A337" s="30"/>
      <c r="B337" s="30"/>
      <c r="C337" s="30"/>
      <c r="D337" s="6"/>
      <c r="E337" s="31"/>
      <c r="F337" s="32"/>
      <c r="G337" s="33"/>
      <c r="H337" s="33"/>
      <c r="I337" s="30"/>
      <c r="J337" s="64"/>
      <c r="K337" s="43"/>
      <c r="L337" s="6"/>
      <c r="M337" s="42"/>
      <c r="N337" s="30"/>
      <c r="O337" s="6"/>
      <c r="P337" s="6"/>
    </row>
    <row r="338" spans="1:20" ht="20.100000000000001" customHeight="1">
      <c r="A338" s="30"/>
      <c r="B338" s="30"/>
      <c r="C338" s="30"/>
      <c r="D338" s="6"/>
      <c r="E338" s="31"/>
      <c r="F338" s="32"/>
      <c r="G338" s="33"/>
      <c r="H338" s="33"/>
      <c r="I338" s="30"/>
      <c r="J338" s="64"/>
      <c r="K338" s="43"/>
      <c r="L338" s="6"/>
      <c r="M338" s="42"/>
      <c r="N338" s="30"/>
      <c r="O338" s="6"/>
      <c r="P338" s="6"/>
    </row>
    <row r="339" spans="1:20" ht="20.100000000000001" customHeight="1">
      <c r="A339" s="30"/>
      <c r="B339" s="30"/>
      <c r="C339" s="30"/>
      <c r="D339" s="6"/>
      <c r="E339" s="31"/>
      <c r="F339" s="32"/>
      <c r="G339" s="33"/>
      <c r="H339" s="33"/>
      <c r="I339" s="30"/>
      <c r="J339" s="64"/>
      <c r="K339" s="43"/>
      <c r="L339" s="6"/>
      <c r="M339" s="42"/>
      <c r="N339" s="30"/>
      <c r="O339" s="6"/>
      <c r="P339" s="6"/>
    </row>
    <row r="340" spans="1:20" ht="20.100000000000001" customHeight="1">
      <c r="A340" s="30"/>
      <c r="B340" s="30"/>
      <c r="C340" s="30"/>
      <c r="D340" s="6"/>
      <c r="E340" s="31"/>
      <c r="F340" s="32"/>
      <c r="G340" s="33"/>
      <c r="H340" s="33"/>
      <c r="I340" s="30"/>
      <c r="J340" s="64"/>
      <c r="K340" s="43"/>
      <c r="L340" s="6"/>
      <c r="M340" s="42"/>
      <c r="N340" s="30"/>
      <c r="O340" s="6"/>
      <c r="P340" s="6"/>
    </row>
    <row r="341" spans="1:20" s="10" customFormat="1" ht="20.100000000000001" customHeight="1">
      <c r="A341" s="30"/>
      <c r="B341" s="30"/>
      <c r="C341" s="30"/>
      <c r="D341" s="6"/>
      <c r="E341" s="31"/>
      <c r="F341" s="32"/>
      <c r="G341" s="33"/>
      <c r="I341" s="4"/>
      <c r="J341" s="65"/>
      <c r="K341" s="9"/>
      <c r="L341" s="1"/>
      <c r="M341" s="5"/>
      <c r="N341" s="4"/>
      <c r="O341" s="1"/>
      <c r="P341" s="1"/>
      <c r="Q341" s="1"/>
      <c r="R341" s="1"/>
      <c r="S341" s="1"/>
      <c r="T341" s="1"/>
    </row>
    <row r="342" spans="1:20" s="10" customFormat="1" ht="20.100000000000001" customHeight="1">
      <c r="A342" s="30"/>
      <c r="B342" s="30"/>
      <c r="C342" s="30"/>
      <c r="D342" s="6"/>
      <c r="E342" s="31"/>
      <c r="F342" s="32"/>
      <c r="G342" s="33"/>
      <c r="I342" s="4"/>
      <c r="J342" s="65"/>
      <c r="K342" s="9"/>
      <c r="L342" s="1"/>
      <c r="M342" s="5"/>
      <c r="N342" s="4"/>
      <c r="O342" s="1"/>
      <c r="P342" s="1"/>
      <c r="Q342" s="1"/>
      <c r="R342" s="1"/>
      <c r="S342" s="1"/>
      <c r="T342" s="1"/>
    </row>
    <row r="343" spans="1:20" s="10" customFormat="1" ht="20.100000000000001" customHeight="1">
      <c r="A343" s="30"/>
      <c r="B343" s="30"/>
      <c r="C343" s="30"/>
      <c r="D343" s="6"/>
      <c r="E343" s="31"/>
      <c r="F343" s="32"/>
      <c r="G343" s="33"/>
      <c r="I343" s="4"/>
      <c r="J343" s="65"/>
      <c r="K343" s="9"/>
      <c r="L343" s="1"/>
      <c r="M343" s="5"/>
      <c r="N343" s="4"/>
      <c r="O343" s="1"/>
      <c r="P343" s="1"/>
      <c r="Q343" s="1"/>
      <c r="R343" s="1"/>
      <c r="S343" s="1"/>
      <c r="T343" s="1"/>
    </row>
    <row r="344" spans="1:20" s="10" customFormat="1" ht="20.100000000000001" customHeight="1">
      <c r="A344" s="30"/>
      <c r="B344" s="30"/>
      <c r="C344" s="30"/>
      <c r="D344" s="6"/>
      <c r="E344" s="31"/>
      <c r="F344" s="32"/>
      <c r="G344" s="33"/>
      <c r="I344" s="4"/>
      <c r="J344" s="65"/>
      <c r="K344" s="9"/>
      <c r="L344" s="1"/>
      <c r="M344" s="5"/>
      <c r="N344" s="4"/>
      <c r="O344" s="1"/>
      <c r="P344" s="1"/>
      <c r="Q344" s="1"/>
      <c r="R344" s="1"/>
      <c r="S344" s="1"/>
      <c r="T344" s="1"/>
    </row>
    <row r="345" spans="1:20" s="10" customFormat="1" ht="20.100000000000001" customHeight="1">
      <c r="A345" s="30"/>
      <c r="B345" s="30"/>
      <c r="C345" s="30"/>
      <c r="D345" s="6"/>
      <c r="E345" s="31"/>
      <c r="F345" s="32"/>
      <c r="G345" s="33"/>
      <c r="I345" s="4"/>
      <c r="J345" s="65"/>
      <c r="K345" s="9"/>
      <c r="L345" s="1"/>
      <c r="M345" s="5"/>
      <c r="N345" s="4"/>
      <c r="O345" s="1"/>
      <c r="P345" s="1"/>
      <c r="Q345" s="1"/>
      <c r="R345" s="1"/>
      <c r="S345" s="1"/>
      <c r="T345" s="1"/>
    </row>
    <row r="346" spans="1:20" s="10" customFormat="1" ht="20.100000000000001" customHeight="1">
      <c r="A346" s="30"/>
      <c r="B346" s="30"/>
      <c r="C346" s="30"/>
      <c r="D346" s="6"/>
      <c r="E346" s="31"/>
      <c r="F346" s="32"/>
      <c r="G346" s="33"/>
      <c r="I346" s="4"/>
      <c r="J346" s="65"/>
      <c r="K346" s="9"/>
      <c r="L346" s="1"/>
      <c r="M346" s="5"/>
      <c r="N346" s="4"/>
      <c r="O346" s="1"/>
      <c r="P346" s="1"/>
      <c r="Q346" s="1"/>
      <c r="R346" s="1"/>
      <c r="S346" s="1"/>
      <c r="T346" s="1"/>
    </row>
    <row r="347" spans="1:20" s="10" customFormat="1" ht="20.100000000000001" customHeight="1">
      <c r="A347" s="30"/>
      <c r="B347" s="30"/>
      <c r="C347" s="30"/>
      <c r="D347" s="6"/>
      <c r="E347" s="31"/>
      <c r="F347" s="32"/>
      <c r="G347" s="33"/>
      <c r="I347" s="4"/>
      <c r="J347" s="65"/>
      <c r="K347" s="9"/>
      <c r="L347" s="1"/>
      <c r="M347" s="5"/>
      <c r="N347" s="4"/>
      <c r="O347" s="1"/>
      <c r="P347" s="1"/>
      <c r="Q347" s="1"/>
      <c r="R347" s="1"/>
      <c r="S347" s="1"/>
      <c r="T347" s="1"/>
    </row>
    <row r="348" spans="1:20" s="10" customFormat="1" ht="20.100000000000001" customHeight="1">
      <c r="A348" s="30"/>
      <c r="B348" s="30"/>
      <c r="C348" s="30"/>
      <c r="D348" s="6"/>
      <c r="E348" s="31"/>
      <c r="F348" s="32"/>
      <c r="G348" s="33"/>
      <c r="I348" s="4"/>
      <c r="J348" s="65"/>
      <c r="K348" s="9"/>
      <c r="L348" s="1"/>
      <c r="M348" s="5"/>
      <c r="N348" s="4"/>
      <c r="O348" s="1"/>
      <c r="P348" s="1"/>
      <c r="Q348" s="1"/>
      <c r="R348" s="1"/>
      <c r="S348" s="1"/>
      <c r="T348" s="1"/>
    </row>
    <row r="349" spans="1:20" s="10" customFormat="1" ht="20.100000000000001" customHeight="1">
      <c r="A349" s="30"/>
      <c r="B349" s="6"/>
      <c r="C349" s="6"/>
      <c r="D349" s="6"/>
      <c r="E349" s="31"/>
      <c r="F349" s="30"/>
      <c r="G349" s="33"/>
      <c r="I349" s="4"/>
      <c r="J349" s="65"/>
      <c r="K349" s="9"/>
      <c r="L349" s="1"/>
      <c r="M349" s="5"/>
      <c r="N349" s="4"/>
      <c r="O349" s="1"/>
      <c r="P349" s="1"/>
      <c r="Q349" s="1"/>
      <c r="R349" s="1"/>
      <c r="S349" s="1"/>
      <c r="T349" s="1"/>
    </row>
    <row r="350" spans="1:20" s="10" customFormat="1" ht="20.100000000000001" customHeight="1">
      <c r="A350" s="30"/>
      <c r="B350" s="1"/>
      <c r="C350" s="6"/>
      <c r="D350" s="1"/>
      <c r="E350" s="16"/>
      <c r="F350" s="4"/>
      <c r="I350" s="4"/>
      <c r="J350" s="65"/>
      <c r="K350" s="9"/>
      <c r="L350" s="1"/>
      <c r="M350" s="5"/>
      <c r="N350" s="4"/>
      <c r="O350" s="1"/>
      <c r="P350" s="1"/>
      <c r="Q350" s="1"/>
      <c r="R350" s="1"/>
      <c r="S350" s="1"/>
      <c r="T350" s="1"/>
    </row>
    <row r="351" spans="1:20" s="10" customFormat="1" ht="20.100000000000001" customHeight="1">
      <c r="A351" s="30"/>
      <c r="B351" s="1"/>
      <c r="C351" s="6"/>
      <c r="D351" s="1"/>
      <c r="E351" s="16"/>
      <c r="F351" s="4"/>
      <c r="I351" s="4"/>
      <c r="J351" s="65"/>
      <c r="K351" s="9"/>
      <c r="L351" s="1"/>
      <c r="M351" s="5"/>
      <c r="N351" s="4"/>
      <c r="O351" s="1"/>
      <c r="P351" s="1"/>
      <c r="Q351" s="1"/>
      <c r="R351" s="1"/>
      <c r="S351" s="1"/>
      <c r="T351" s="1"/>
    </row>
    <row r="352" spans="1:20" s="10" customFormat="1">
      <c r="A352" s="30"/>
      <c r="B352" s="1"/>
      <c r="C352" s="6"/>
      <c r="D352" s="1"/>
      <c r="E352" s="16"/>
      <c r="F352" s="4"/>
      <c r="I352" s="4"/>
      <c r="J352" s="65"/>
      <c r="K352" s="9"/>
      <c r="L352" s="1"/>
      <c r="M352" s="5"/>
      <c r="N352" s="4"/>
      <c r="O352" s="1"/>
      <c r="P352" s="1"/>
      <c r="Q352" s="1"/>
      <c r="R352" s="1"/>
      <c r="S352" s="1"/>
      <c r="T352" s="1"/>
    </row>
    <row r="353" spans="1:20" s="10" customFormat="1">
      <c r="A353" s="30"/>
      <c r="B353" s="1"/>
      <c r="C353" s="6"/>
      <c r="D353" s="1"/>
      <c r="E353" s="16"/>
      <c r="F353" s="4"/>
      <c r="I353" s="4"/>
      <c r="J353" s="65"/>
      <c r="K353" s="9"/>
      <c r="L353" s="1"/>
      <c r="M353" s="5"/>
      <c r="N353" s="4"/>
      <c r="O353" s="1"/>
      <c r="P353" s="1"/>
      <c r="Q353" s="1"/>
      <c r="R353" s="1"/>
      <c r="S353" s="1"/>
      <c r="T353" s="1"/>
    </row>
    <row r="354" spans="1:20" s="10" customFormat="1">
      <c r="A354" s="30"/>
      <c r="B354" s="1"/>
      <c r="C354" s="6"/>
      <c r="D354" s="1"/>
      <c r="E354" s="16"/>
      <c r="F354" s="4"/>
      <c r="I354" s="4"/>
      <c r="J354" s="65"/>
      <c r="K354" s="9"/>
      <c r="L354" s="1"/>
      <c r="M354" s="5"/>
      <c r="N354" s="4"/>
      <c r="O354" s="1"/>
      <c r="P354" s="1"/>
      <c r="Q354" s="1"/>
      <c r="R354" s="1"/>
      <c r="S354" s="1"/>
      <c r="T354" s="1"/>
    </row>
    <row r="355" spans="1:20" s="10" customFormat="1">
      <c r="A355" s="30"/>
      <c r="B355" s="1"/>
      <c r="C355" s="6"/>
      <c r="D355" s="1"/>
      <c r="E355" s="16"/>
      <c r="F355" s="4"/>
      <c r="I355" s="4"/>
      <c r="J355" s="65"/>
      <c r="K355" s="9"/>
      <c r="L355" s="1"/>
      <c r="M355" s="5"/>
      <c r="N355" s="4"/>
      <c r="O355" s="1"/>
      <c r="P355" s="1"/>
      <c r="Q355" s="1"/>
      <c r="R355" s="1"/>
      <c r="S355" s="1"/>
      <c r="T355" s="1"/>
    </row>
    <row r="356" spans="1:20" s="10" customFormat="1">
      <c r="A356" s="30"/>
      <c r="B356" s="1"/>
      <c r="C356" s="6"/>
      <c r="D356" s="1"/>
      <c r="E356" s="16"/>
      <c r="F356" s="4"/>
      <c r="I356" s="4"/>
      <c r="J356" s="65"/>
      <c r="K356" s="9"/>
      <c r="L356" s="1"/>
      <c r="M356" s="5"/>
      <c r="N356" s="4"/>
      <c r="O356" s="1"/>
      <c r="P356" s="1"/>
      <c r="Q356" s="1"/>
      <c r="R356" s="1"/>
      <c r="S356" s="1"/>
      <c r="T356" s="1"/>
    </row>
    <row r="357" spans="1:20">
      <c r="A357" s="30"/>
    </row>
    <row r="358" spans="1:20">
      <c r="T358" s="67">
        <f>SUM(T4:T154)</f>
        <v>777005742</v>
      </c>
    </row>
  </sheetData>
  <autoFilter ref="P1:P357"/>
  <mergeCells count="7">
    <mergeCell ref="A1:N1"/>
    <mergeCell ref="A2:E2"/>
    <mergeCell ref="F2:F3"/>
    <mergeCell ref="I2:I3"/>
    <mergeCell ref="J2:K2"/>
    <mergeCell ref="L2:M2"/>
    <mergeCell ref="N2:N3"/>
  </mergeCells>
  <phoneticPr fontId="5" type="noConversion"/>
  <printOptions horizontalCentered="1"/>
  <pageMargins left="0.59055118110236227" right="0.59055118110236227" top="0.98425196850393704" bottom="0.59055118110236227" header="0.51181102362204722" footer="0.51181102362204722"/>
  <pageSetup paperSize="9" scale="98" orientation="landscape" horizontalDpi="300" verticalDpi="300" r:id="rId1"/>
  <headerFooter alignWithMargins="0"/>
  <rowBreaks count="9" manualBreakCount="9">
    <brk id="21" max="13" man="1"/>
    <brk id="39" max="13" man="1"/>
    <brk id="57" max="13" man="1"/>
    <brk id="75" max="13" man="1"/>
    <brk id="93" max="13" man="1"/>
    <brk id="111" max="13" man="1"/>
    <brk id="129" max="13" man="1"/>
    <brk id="147" max="13" man="1"/>
    <brk id="263" max="13" man="1"/>
  </rowBreaks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view="pageBreakPreview" zoomScale="80" zoomScaleNormal="80" zoomScaleSheetLayoutView="80" workbookViewId="0">
      <selection activeCell="I8" sqref="I8"/>
    </sheetView>
  </sheetViews>
  <sheetFormatPr defaultRowHeight="13.5"/>
  <cols>
    <col min="1" max="6" width="10.33203125" customWidth="1"/>
    <col min="7" max="7" width="8.88671875" hidden="1" customWidth="1"/>
    <col min="8" max="10" width="10.33203125" customWidth="1"/>
    <col min="11" max="11" width="8.88671875" hidden="1" customWidth="1"/>
    <col min="12" max="12" width="10.33203125" customWidth="1"/>
    <col min="13" max="15" width="8.88671875" hidden="1" customWidth="1"/>
    <col min="16" max="16" width="10.33203125" customWidth="1"/>
    <col min="17" max="17" width="8.88671875" hidden="1" customWidth="1"/>
    <col min="18" max="18" width="10.33203125" customWidth="1"/>
    <col min="19" max="19" width="0" hidden="1" customWidth="1"/>
    <col min="20" max="20" width="9.109375" customWidth="1"/>
  </cols>
  <sheetData>
    <row r="1" spans="1:20" ht="16.5" customHeight="1">
      <c r="A1" s="167" t="s">
        <v>558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</row>
    <row r="2" spans="1:20" ht="17.25" customHeight="1">
      <c r="A2" s="168"/>
      <c r="B2" s="168"/>
      <c r="C2" s="168"/>
      <c r="D2" s="168"/>
      <c r="E2" s="169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</row>
    <row r="3" spans="1:20" ht="27.75" customHeight="1">
      <c r="A3" s="95" t="s">
        <v>171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</row>
    <row r="4" spans="1:20" ht="39.950000000000003" customHeight="1">
      <c r="A4" s="170" t="s">
        <v>172</v>
      </c>
      <c r="B4" s="171"/>
      <c r="C4" s="160" t="s">
        <v>173</v>
      </c>
      <c r="D4" s="163" t="s">
        <v>1</v>
      </c>
      <c r="E4" s="163" t="s">
        <v>174</v>
      </c>
      <c r="F4" s="163" t="s">
        <v>175</v>
      </c>
      <c r="G4" s="163" t="s">
        <v>176</v>
      </c>
      <c r="H4" s="163" t="s">
        <v>177</v>
      </c>
      <c r="I4" s="163" t="s">
        <v>178</v>
      </c>
      <c r="J4" s="164" t="s">
        <v>179</v>
      </c>
      <c r="K4" s="165" t="s">
        <v>180</v>
      </c>
      <c r="L4" s="164" t="s">
        <v>181</v>
      </c>
      <c r="M4" s="164" t="s">
        <v>182</v>
      </c>
      <c r="N4" s="164" t="s">
        <v>183</v>
      </c>
      <c r="O4" s="161" t="s">
        <v>184</v>
      </c>
      <c r="P4" s="165" t="s">
        <v>6</v>
      </c>
      <c r="Q4" s="161" t="s">
        <v>185</v>
      </c>
      <c r="R4" s="164" t="s">
        <v>186</v>
      </c>
      <c r="S4" s="164" t="s">
        <v>187</v>
      </c>
      <c r="T4" s="164" t="s">
        <v>18</v>
      </c>
    </row>
    <row r="5" spans="1:20" ht="39.950000000000003" customHeight="1">
      <c r="A5" s="172" t="s">
        <v>188</v>
      </c>
      <c r="B5" s="173"/>
      <c r="C5" s="160"/>
      <c r="D5" s="163"/>
      <c r="E5" s="163"/>
      <c r="F5" s="163"/>
      <c r="G5" s="163"/>
      <c r="H5" s="163"/>
      <c r="I5" s="163"/>
      <c r="J5" s="162"/>
      <c r="K5" s="166"/>
      <c r="L5" s="162"/>
      <c r="M5" s="162"/>
      <c r="N5" s="162"/>
      <c r="O5" s="162"/>
      <c r="P5" s="166"/>
      <c r="Q5" s="162"/>
      <c r="R5" s="162"/>
      <c r="S5" s="162"/>
      <c r="T5" s="162"/>
    </row>
    <row r="6" spans="1:20" ht="52.5" customHeight="1">
      <c r="A6" s="160" t="s">
        <v>5</v>
      </c>
      <c r="B6" s="141" t="s">
        <v>189</v>
      </c>
      <c r="C6" s="97">
        <f>SUM(D6:S6)</f>
        <v>50</v>
      </c>
      <c r="D6" s="98">
        <f>COUNTIF('편입용지조서(하류)'!$Q:$Q,CONCATENATE('편입용지집계표(하류)'!$A6,LEFT('편입용지집계표(하류)'!D$4,1)))</f>
        <v>0</v>
      </c>
      <c r="E6" s="98">
        <f>COUNTIF('편입용지조서(하류)'!$Q:$Q,CONCATENATE('편입용지집계표(하류)'!$A6,LEFT('편입용지집계표(하류)'!E$4,1)))</f>
        <v>8</v>
      </c>
      <c r="F6" s="98">
        <f>COUNTIF('편입용지조서(하류)'!$Q:$Q,CONCATENATE('편입용지집계표(하류)'!$A6,LEFT('편입용지집계표(하류)'!F$4,1)))</f>
        <v>0</v>
      </c>
      <c r="G6" s="98">
        <f>COUNTIF('편입용지조서(하류)'!$Q:$Q,CONCATENATE('편입용지집계표(하류)'!$A6,LEFT('편입용지집계표(하류)'!G$4,1)))</f>
        <v>0</v>
      </c>
      <c r="H6" s="98">
        <f>COUNTIF('편입용지조서(하류)'!$Q:$Q,CONCATENATE('편입용지집계표(하류)'!$A6,LEFT('편입용지집계표(하류)'!H$4,1)))</f>
        <v>19</v>
      </c>
      <c r="I6" s="98">
        <f>COUNTIF('편입용지조서(하류)'!$Q:$Q,CONCATENATE('편입용지집계표(하류)'!$A6,RIGHT('편입용지집계표(하류)'!I$4,1)))</f>
        <v>1</v>
      </c>
      <c r="J6" s="98">
        <f>COUNTIF('편입용지조서(하류)'!$Q:$Q,CONCATENATE('편입용지집계표(하류)'!$A6,LEFT('편입용지집계표(하류)'!J$4,1)))</f>
        <v>21</v>
      </c>
      <c r="K6" s="98">
        <f>COUNTIF('편입용지조서(하류)'!$Q:$Q,CONCATENATE('편입용지집계표(하류)'!$A6,LEFT('편입용지집계표(하류)'!K$4,1)))</f>
        <v>0</v>
      </c>
      <c r="L6" s="98">
        <f>COUNTIF('편입용지조서(하류)'!$Q:$Q,CONCATENATE('편입용지집계표(하류)'!$A6,LEFT('편입용지집계표(하류)'!L$4,1)))</f>
        <v>1</v>
      </c>
      <c r="M6" s="98">
        <f>COUNTIF('편입용지조서(하류)'!$Q:$Q,CONCATENATE('편입용지집계표(하류)'!$A6,LEFT('편입용지집계표(하류)'!M$4,1)))</f>
        <v>0</v>
      </c>
      <c r="N6" s="98">
        <f>COUNTIF('편입용지조서(하류)'!$Q:$Q,CONCATENATE('편입용지집계표(하류)'!$A6,LEFT('편입용지집계표(하류)'!N$4,1)))</f>
        <v>0</v>
      </c>
      <c r="O6" s="98">
        <f>COUNTIF('편입용지조서(하류)'!$Q:$Q,CONCATENATE('편입용지집계표(하류)'!$A6,LEFT('편입용지집계표(하류)'!O$4,1)))</f>
        <v>0</v>
      </c>
      <c r="P6" s="98">
        <f>COUNTIF('편입용지조서(하류)'!$Q:$Q,CONCATENATE('편입용지집계표(하류)'!$A6,LEFT('편입용지집계표(하류)'!P$4,1)))</f>
        <v>0</v>
      </c>
      <c r="Q6" s="98">
        <f>COUNTIF('편입용지조서(하류)'!$Q:$Q,CONCATENATE('편입용지집계표(하류)'!$A6,LEFT('편입용지집계표(하류)'!Q$4,1)))</f>
        <v>0</v>
      </c>
      <c r="R6" s="98">
        <f>COUNTIF('편입용지조서(하류)'!$Q:$Q,CONCATENATE('편입용지집계표(하류)'!$A6,LEFT('편입용지집계표(하류)'!R$4,1)))</f>
        <v>0</v>
      </c>
      <c r="S6" s="98">
        <v>0</v>
      </c>
      <c r="T6" s="98"/>
    </row>
    <row r="7" spans="1:20" ht="52.5" customHeight="1">
      <c r="A7" s="160"/>
      <c r="B7" s="141" t="s">
        <v>24</v>
      </c>
      <c r="C7" s="97">
        <f>SUM(D7:S7)</f>
        <v>11914</v>
      </c>
      <c r="D7" s="98">
        <f>SUMIF('편입용지조서(하류)'!$Q:$Q,CONCATENATE('편입용지집계표(하류)'!$A6,LEFT('편입용지집계표(하류)'!D$4,1)),'편입용지조서(하류)'!$H:$H)</f>
        <v>0</v>
      </c>
      <c r="E7" s="98">
        <f>SUMIF('편입용지조서(하류)'!$Q:$Q,CONCATENATE('편입용지집계표(하류)'!$A6,LEFT('편입용지집계표(하류)'!E$4,1)),'편입용지조서(하류)'!$H:$H)</f>
        <v>2511</v>
      </c>
      <c r="F7" s="98">
        <f>SUMIF('편입용지조서(하류)'!$Q:$Q,CONCATENATE('편입용지집계표(하류)'!$A6,LEFT('편입용지집계표(하류)'!F$4,1)),'편입용지조서(하류)'!$H:$H)</f>
        <v>0</v>
      </c>
      <c r="G7" s="98">
        <f>SUMIF('편입용지조서(하류)'!$Q:$Q,CONCATENATE('편입용지집계표(하류)'!$A6,LEFT('편입용지집계표(하류)'!G$4,1)),'편입용지조서(하류)'!$H:$H)</f>
        <v>0</v>
      </c>
      <c r="H7" s="98">
        <f>SUMIF('편입용지조서(하류)'!$Q:$Q,CONCATENATE('편입용지집계표(하류)'!$A6,LEFT('편입용지집계표(하류)'!H$4,1)),'편입용지조서(하류)'!$H:$H)</f>
        <v>3241</v>
      </c>
      <c r="I7" s="98">
        <f>SUMIF('편입용지조서(하류)'!$Q:$Q,CONCATENATE('편입용지집계표(하류)'!$A6,RIGHT('편입용지집계표(하류)'!I$4,1)),'편입용지조서(하류)'!$H:$H)</f>
        <v>2295</v>
      </c>
      <c r="J7" s="98">
        <f>SUMIF('편입용지조서(하류)'!$Q:$Q,CONCATENATE('편입용지집계표(하류)'!$A6,LEFT('편입용지집계표(하류)'!J$4,1)),'편입용지조서(하류)'!$H:$H)</f>
        <v>2961</v>
      </c>
      <c r="K7" s="98">
        <f>SUMIF('편입용지조서(하류)'!$Q:$Q,CONCATENATE('편입용지집계표(하류)'!$A6,LEFT('편입용지집계표(하류)'!K$4,1)),'편입용지조서(하류)'!$H:$H)</f>
        <v>0</v>
      </c>
      <c r="L7" s="98">
        <f>SUMIF('편입용지조서(하류)'!$Q:$Q,CONCATENATE('편입용지집계표(하류)'!$A6,LEFT('편입용지집계표(하류)'!L$4,1)),'편입용지조서(하류)'!$H:$H)</f>
        <v>906</v>
      </c>
      <c r="M7" s="98">
        <f>SUMIF('편입용지조서(하류)'!$Q:$Q,CONCATENATE('편입용지집계표(하류)'!$A6,LEFT('편입용지집계표(하류)'!M$4,1)),'편입용지조서(하류)'!$H:$H)</f>
        <v>0</v>
      </c>
      <c r="N7" s="98">
        <f>SUMIF('편입용지조서(하류)'!$Q:$Q,CONCATENATE('편입용지집계표(하류)'!$A6,LEFT('편입용지집계표(하류)'!N$4,1)),'편입용지조서(하류)'!$H:$H)</f>
        <v>0</v>
      </c>
      <c r="O7" s="98">
        <f>SUMIF('편입용지조서(하류)'!$Q:$Q,CONCATENATE('편입용지집계표(하류)'!$A6,LEFT('편입용지집계표(하류)'!O$4,1)),'편입용지조서(하류)'!$H:$H)</f>
        <v>0</v>
      </c>
      <c r="P7" s="98">
        <f>SUMIF('편입용지조서(하류)'!$Q:$Q,CONCATENATE('편입용지집계표(하류)'!$A6,LEFT('편입용지집계표(하류)'!P$4,1)),'편입용지조서(하류)'!$H:$H)</f>
        <v>0</v>
      </c>
      <c r="Q7" s="98">
        <f>SUMIF('편입용지조서(하류)'!$Q:$Q,CONCATENATE('편입용지집계표(하류)'!$A6,LEFT('편입용지집계표(하류)'!Q$4,1)),'편입용지조서(하류)'!$H:$H)</f>
        <v>0</v>
      </c>
      <c r="R7" s="98">
        <f>SUMIF('편입용지조서(하류)'!$Q:$Q,CONCATENATE('편입용지집계표(하류)'!$A6,LEFT('편입용지집계표(하류)'!R$4,1)),'편입용지조서(하류)'!$H:$H)</f>
        <v>0</v>
      </c>
      <c r="S7" s="98">
        <v>0</v>
      </c>
      <c r="T7" s="98"/>
    </row>
    <row r="8" spans="1:20" ht="52.5" customHeight="1">
      <c r="A8" s="160" t="s">
        <v>4</v>
      </c>
      <c r="B8" s="141" t="s">
        <v>189</v>
      </c>
      <c r="C8" s="97">
        <f>SUM(D8:S8)</f>
        <v>58</v>
      </c>
      <c r="D8" s="98">
        <f>COUNTIF('편입용지조서(하류)'!$Q:$Q,CONCATENATE('편입용지집계표(하류)'!$A8,LEFT('편입용지집계표(하류)'!D$4,1)))</f>
        <v>0</v>
      </c>
      <c r="E8" s="98">
        <f>COUNTIF('편입용지조서(하류)'!$Q:$Q,CONCATENATE('편입용지집계표(하류)'!$A8,LEFT('편입용지집계표(하류)'!E$4,1)))</f>
        <v>49</v>
      </c>
      <c r="F8" s="98">
        <f>COUNTIF('편입용지조서(하류)'!$Q:$Q,CONCATENATE('편입용지집계표(하류)'!$A8,LEFT('편입용지집계표(하류)'!F$4,1)))</f>
        <v>2</v>
      </c>
      <c r="G8" s="98">
        <f>COUNTIF('편입용지조서(하류)'!$Q:$Q,CONCATENATE('편입용지집계표(하류)'!$A8,LEFT('편입용지집계표(하류)'!G$4,1)))</f>
        <v>0</v>
      </c>
      <c r="H8" s="98">
        <f>COUNTIF('편입용지조서(하류)'!$Q:$Q,CONCATENATE('편입용지집계표(하류)'!$A8,LEFT('편입용지집계표(하류)'!H$4,1)))</f>
        <v>0</v>
      </c>
      <c r="I8" s="98">
        <f>COUNTIF('편입용지조서(하류)'!$Q:$Q,CONCATENATE('편입용지집계표(하류)'!$A8,RIGHT('편입용지집계표(하류)'!I$4,1)))</f>
        <v>2</v>
      </c>
      <c r="J8" s="98">
        <f>COUNTIF('편입용지조서(하류)'!$Q:$Q,CONCATENATE('편입용지집계표(하류)'!$A8,LEFT('편입용지집계표(하류)'!J$4,1)))</f>
        <v>1</v>
      </c>
      <c r="K8" s="98">
        <v>0</v>
      </c>
      <c r="L8" s="98">
        <f>COUNTIF('편입용지조서(하류)'!$Q:$Q,CONCATENATE('편입용지집계표(하류)'!$A8,LEFT('편입용지집계표(하류)'!L$4,1)))</f>
        <v>3</v>
      </c>
      <c r="M8" s="98">
        <f>COUNTIF('편입용지조서(하류)'!$Q:$Q,CONCATENATE('편입용지집계표(하류)'!$A8,LEFT('편입용지집계표(하류)'!M$4,1)))</f>
        <v>0</v>
      </c>
      <c r="N8" s="98">
        <f>COUNTIF('편입용지조서(하류)'!$Q:$Q,CONCATENATE('편입용지집계표(하류)'!$A8,LEFT('편입용지집계표(하류)'!N$4,1)))</f>
        <v>0</v>
      </c>
      <c r="O8" s="98">
        <f>COUNTIF('편입용지조서(하류)'!$Q:$Q,CONCATENATE('편입용지집계표(하류)'!$A8,LEFT('편입용지집계표(하류)'!O$4,1)))</f>
        <v>0</v>
      </c>
      <c r="P8" s="98">
        <f>COUNTIF('편입용지조서(하류)'!$Q:$Q,CONCATENATE('편입용지집계표(하류)'!$A8,LEFT('편입용지집계표(하류)'!P$4,1)))</f>
        <v>1</v>
      </c>
      <c r="Q8" s="98">
        <f>COUNTIF('편입용지조서(하류)'!$Q:$Q,CONCATENATE('편입용지집계표(하류)'!$A8,LEFT('편입용지집계표(하류)'!Q$4,1)))</f>
        <v>0</v>
      </c>
      <c r="R8" s="98">
        <f>COUNTIF('편입용지조서(하류)'!$Q:$Q,CONCATENATE('편입용지집계표(하류)'!$A8,LEFT('편입용지집계표(하류)'!R$4,1)))</f>
        <v>0</v>
      </c>
      <c r="S8" s="98">
        <v>0</v>
      </c>
      <c r="T8" s="98"/>
    </row>
    <row r="9" spans="1:20" ht="52.5" customHeight="1">
      <c r="A9" s="160"/>
      <c r="B9" s="141" t="s">
        <v>190</v>
      </c>
      <c r="C9" s="97">
        <f>SUM(D9:S9)</f>
        <v>124569</v>
      </c>
      <c r="D9" s="98">
        <f>SUMIF('편입용지조서(하류)'!$Q:$Q,CONCATENATE('편입용지집계표(하류)'!$A8,LEFT('편입용지집계표(하류)'!D$4,1)),'편입용지조서(하류)'!$H:$H)</f>
        <v>0</v>
      </c>
      <c r="E9" s="98">
        <f>SUMIF('편입용지조서(하류)'!$Q:$Q,CONCATENATE('편입용지집계표(하류)'!$A8,LEFT('편입용지집계표(하류)'!E$4,1)),'편입용지조서(하류)'!$H:$H)</f>
        <v>50376</v>
      </c>
      <c r="F9" s="98">
        <f>SUMIF('편입용지조서(하류)'!$Q:$Q,CONCATENATE('편입용지집계표(하류)'!$A8,LEFT('편입용지집계표(하류)'!F$4,1)),'편입용지조서(하류)'!$H:$H)</f>
        <v>57</v>
      </c>
      <c r="G9" s="98">
        <f>SUMIF('편입용지조서(하류)'!$Q:$Q,CONCATENATE('편입용지집계표(하류)'!$A8,LEFT('편입용지집계표(하류)'!G$4,1)),'편입용지조서(하류)'!$H:$H)</f>
        <v>0</v>
      </c>
      <c r="H9" s="98">
        <f>SUMIF('편입용지조서(하류)'!$Q:$Q,CONCATENATE('편입용지집계표(하류)'!$A8,LEFT('편입용지집계표(하류)'!H$4,1)),'편입용지조서(하류)'!$H:$H)</f>
        <v>0</v>
      </c>
      <c r="I9" s="98">
        <f>SUMIF('편입용지조서(하류)'!$Q:$Q,CONCATENATE('편입용지집계표(하류)'!$A8,RIGHT('편입용지집계표(하류)'!I$4,1)),'편입용지조서(하류)'!$H:$H)</f>
        <v>47375</v>
      </c>
      <c r="J9" s="98">
        <f>SUMIF('편입용지조서(하류)'!$Q:$Q,CONCATENATE('편입용지집계표(하류)'!$A8,LEFT('편입용지집계표(하류)'!J$4,1)),'편입용지조서(하류)'!$H:$H)</f>
        <v>75</v>
      </c>
      <c r="K9" s="98">
        <f>SUMIF('편입용지조서(하류)'!$Q:$Q,CONCATENATE('편입용지집계표(하류)'!$A8,LEFT('편입용지집계표(하류)'!K$4,1)),'편입용지조서(하류)'!$H:$H)</f>
        <v>0</v>
      </c>
      <c r="L9" s="98">
        <f>SUMIF('편입용지조서(하류)'!$Q:$Q,CONCATENATE('편입용지집계표(하류)'!$A8,LEFT('편입용지집계표(하류)'!L$4,1)),'편입용지조서(하류)'!$H:$H)</f>
        <v>26616</v>
      </c>
      <c r="M9" s="98">
        <f>SUMIF('편입용지조서(하류)'!$Q:$Q,CONCATENATE('편입용지집계표(하류)'!$A8,LEFT('편입용지집계표(하류)'!M$4,1)),'편입용지조서(하류)'!$H:$H)</f>
        <v>0</v>
      </c>
      <c r="N9" s="98">
        <f>SUMIF('편입용지조서(하류)'!$Q:$Q,CONCATENATE('편입용지집계표(하류)'!$A8,LEFT('편입용지집계표(하류)'!N$4,1)),'편입용지조서(하류)'!$H:$H)</f>
        <v>0</v>
      </c>
      <c r="O9" s="98">
        <f>SUMIF('편입용지조서(하류)'!$Q:$Q,CONCATENATE('편입용지집계표(하류)'!$A8,LEFT('편입용지집계표(하류)'!O$4,1)),'편입용지조서(하류)'!$H:$H)</f>
        <v>0</v>
      </c>
      <c r="P9" s="98">
        <f>SUMIF('편입용지조서(하류)'!$Q:$Q,CONCATENATE('편입용지집계표(하류)'!$A8,LEFT('편입용지집계표(하류)'!P$4,1)),'편입용지조서(하류)'!$H:$H)</f>
        <v>70</v>
      </c>
      <c r="Q9" s="98">
        <f>SUMIF('편입용지조서(하류)'!$Q:$Q,CONCATENATE('편입용지집계표(하류)'!$A8,LEFT('편입용지집계표(하류)'!Q$4,1)),'편입용지조서(하류)'!$H:$H)</f>
        <v>0</v>
      </c>
      <c r="R9" s="98">
        <f>SUMIF('편입용지조서(하류)'!$Q:$Q,CONCATENATE('편입용지집계표(하류)'!$A8,LEFT('편입용지집계표(하류)'!R$4,1)),'편입용지조서(하류)'!$H:$H)</f>
        <v>0</v>
      </c>
      <c r="S9" s="98">
        <v>0</v>
      </c>
      <c r="T9" s="98"/>
    </row>
    <row r="10" spans="1:20" ht="52.5" customHeight="1">
      <c r="A10" s="160" t="s">
        <v>193</v>
      </c>
      <c r="B10" s="99" t="s">
        <v>192</v>
      </c>
      <c r="C10" s="97">
        <f t="shared" ref="C10:R11" si="0">C6+C8</f>
        <v>108</v>
      </c>
      <c r="D10" s="97">
        <f t="shared" si="0"/>
        <v>0</v>
      </c>
      <c r="E10" s="97">
        <f t="shared" si="0"/>
        <v>57</v>
      </c>
      <c r="F10" s="97">
        <f t="shared" si="0"/>
        <v>2</v>
      </c>
      <c r="G10" s="97">
        <f t="shared" si="0"/>
        <v>0</v>
      </c>
      <c r="H10" s="97">
        <f t="shared" si="0"/>
        <v>19</v>
      </c>
      <c r="I10" s="97">
        <f t="shared" si="0"/>
        <v>3</v>
      </c>
      <c r="J10" s="97">
        <f t="shared" si="0"/>
        <v>22</v>
      </c>
      <c r="K10" s="97">
        <f t="shared" si="0"/>
        <v>0</v>
      </c>
      <c r="L10" s="97">
        <f t="shared" si="0"/>
        <v>4</v>
      </c>
      <c r="M10" s="97">
        <f t="shared" si="0"/>
        <v>0</v>
      </c>
      <c r="N10" s="97">
        <f t="shared" si="0"/>
        <v>0</v>
      </c>
      <c r="O10" s="97">
        <f t="shared" si="0"/>
        <v>0</v>
      </c>
      <c r="P10" s="97">
        <f t="shared" si="0"/>
        <v>1</v>
      </c>
      <c r="Q10" s="97">
        <f t="shared" si="0"/>
        <v>0</v>
      </c>
      <c r="R10" s="97">
        <f t="shared" si="0"/>
        <v>0</v>
      </c>
      <c r="S10" s="98">
        <f>S6+S8</f>
        <v>0</v>
      </c>
      <c r="T10" s="98"/>
    </row>
    <row r="11" spans="1:20" ht="52.5" customHeight="1">
      <c r="A11" s="160"/>
      <c r="B11" s="141" t="s">
        <v>190</v>
      </c>
      <c r="C11" s="97">
        <f t="shared" si="0"/>
        <v>136483</v>
      </c>
      <c r="D11" s="97">
        <f t="shared" si="0"/>
        <v>0</v>
      </c>
      <c r="E11" s="97">
        <f t="shared" si="0"/>
        <v>52887</v>
      </c>
      <c r="F11" s="97">
        <f t="shared" si="0"/>
        <v>57</v>
      </c>
      <c r="G11" s="97">
        <f t="shared" si="0"/>
        <v>0</v>
      </c>
      <c r="H11" s="97">
        <f t="shared" si="0"/>
        <v>3241</v>
      </c>
      <c r="I11" s="97">
        <f t="shared" si="0"/>
        <v>49670</v>
      </c>
      <c r="J11" s="97">
        <f t="shared" si="0"/>
        <v>3036</v>
      </c>
      <c r="K11" s="97">
        <f t="shared" si="0"/>
        <v>0</v>
      </c>
      <c r="L11" s="97">
        <f t="shared" si="0"/>
        <v>27522</v>
      </c>
      <c r="M11" s="97">
        <f t="shared" si="0"/>
        <v>0</v>
      </c>
      <c r="N11" s="97">
        <f t="shared" si="0"/>
        <v>0</v>
      </c>
      <c r="O11" s="97">
        <f t="shared" si="0"/>
        <v>0</v>
      </c>
      <c r="P11" s="97">
        <f t="shared" si="0"/>
        <v>70</v>
      </c>
      <c r="Q11" s="97">
        <f t="shared" si="0"/>
        <v>0</v>
      </c>
      <c r="R11" s="97">
        <f t="shared" si="0"/>
        <v>0</v>
      </c>
      <c r="S11" s="98">
        <f>S7+S9</f>
        <v>0</v>
      </c>
      <c r="T11" s="98"/>
    </row>
    <row r="12" spans="1:20" ht="16.5" customHeight="1">
      <c r="A12" s="167" t="s">
        <v>559</v>
      </c>
      <c r="B12" s="168"/>
      <c r="C12" s="168"/>
      <c r="D12" s="168"/>
      <c r="E12" s="168"/>
      <c r="F12" s="168"/>
      <c r="G12" s="168"/>
      <c r="H12" s="168"/>
      <c r="I12" s="168"/>
      <c r="J12" s="168"/>
      <c r="K12" s="168"/>
      <c r="L12" s="168"/>
      <c r="M12" s="168"/>
      <c r="N12" s="168"/>
      <c r="O12" s="168"/>
      <c r="P12" s="168"/>
      <c r="Q12" s="168"/>
      <c r="R12" s="168"/>
      <c r="S12" s="168"/>
      <c r="T12" s="168"/>
    </row>
    <row r="13" spans="1:20" ht="17.25" customHeight="1">
      <c r="A13" s="168"/>
      <c r="B13" s="168"/>
      <c r="C13" s="168"/>
      <c r="D13" s="168"/>
      <c r="E13" s="169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</row>
    <row r="14" spans="1:20" ht="27.75" customHeight="1">
      <c r="A14" s="95" t="str">
        <f>A3</f>
        <v>의신천 하천재해예방사업 실시설계</v>
      </c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</row>
    <row r="15" spans="1:20" ht="39.950000000000003" customHeight="1">
      <c r="A15" s="170" t="s">
        <v>195</v>
      </c>
      <c r="B15" s="171"/>
      <c r="C15" s="160" t="s">
        <v>196</v>
      </c>
      <c r="D15" s="163" t="s">
        <v>1</v>
      </c>
      <c r="E15" s="163" t="s">
        <v>174</v>
      </c>
      <c r="F15" s="163" t="s">
        <v>175</v>
      </c>
      <c r="G15" s="163" t="s">
        <v>176</v>
      </c>
      <c r="H15" s="163" t="s">
        <v>177</v>
      </c>
      <c r="I15" s="163" t="s">
        <v>178</v>
      </c>
      <c r="J15" s="164" t="s">
        <v>197</v>
      </c>
      <c r="K15" s="165" t="s">
        <v>180</v>
      </c>
      <c r="L15" s="164" t="s">
        <v>181</v>
      </c>
      <c r="M15" s="164" t="s">
        <v>182</v>
      </c>
      <c r="N15" s="164" t="s">
        <v>183</v>
      </c>
      <c r="O15" s="161" t="s">
        <v>198</v>
      </c>
      <c r="P15" s="165" t="s">
        <v>199</v>
      </c>
      <c r="Q15" s="161" t="s">
        <v>200</v>
      </c>
      <c r="R15" s="164" t="s">
        <v>201</v>
      </c>
      <c r="S15" s="164" t="s">
        <v>202</v>
      </c>
      <c r="T15" s="164" t="s">
        <v>203</v>
      </c>
    </row>
    <row r="16" spans="1:20" ht="39.950000000000003" customHeight="1">
      <c r="A16" s="172" t="s">
        <v>204</v>
      </c>
      <c r="B16" s="173"/>
      <c r="C16" s="160"/>
      <c r="D16" s="163"/>
      <c r="E16" s="163"/>
      <c r="F16" s="163"/>
      <c r="G16" s="163"/>
      <c r="H16" s="163"/>
      <c r="I16" s="163"/>
      <c r="J16" s="162"/>
      <c r="K16" s="166"/>
      <c r="L16" s="162"/>
      <c r="M16" s="162"/>
      <c r="N16" s="162"/>
      <c r="O16" s="162"/>
      <c r="P16" s="166"/>
      <c r="Q16" s="162"/>
      <c r="R16" s="162"/>
      <c r="S16" s="162"/>
      <c r="T16" s="162"/>
    </row>
    <row r="17" spans="1:20" ht="52.5" customHeight="1">
      <c r="A17" s="160" t="s">
        <v>205</v>
      </c>
      <c r="B17" s="141" t="s">
        <v>192</v>
      </c>
      <c r="C17" s="97">
        <f>SUM(D17:S17)</f>
        <v>50</v>
      </c>
      <c r="D17" s="98">
        <f>COUNTIF('편입용지조서(하류)'!$Q:$Q,CONCATENATE('편입용지집계표(하류)'!$A17,LEFT('편입용지집계표(하류)'!D$4,1)))</f>
        <v>0</v>
      </c>
      <c r="E17" s="98">
        <f>COUNTIF('편입용지조서(하류)'!$Q:$Q,CONCATENATE('편입용지집계표(하류)'!$A17,LEFT('편입용지집계표(하류)'!E$4,1)))</f>
        <v>8</v>
      </c>
      <c r="F17" s="98">
        <f>COUNTIF('편입용지조서(하류)'!$Q:$Q,CONCATENATE('편입용지집계표(하류)'!$A17,LEFT('편입용지집계표(하류)'!F$4,1)))</f>
        <v>0</v>
      </c>
      <c r="G17" s="98">
        <f>COUNTIF('편입용지조서(하류)'!$Q:$Q,CONCATENATE('편입용지집계표(하류)'!$A17,LEFT('편입용지집계표(하류)'!G$4,1)))</f>
        <v>0</v>
      </c>
      <c r="H17" s="98">
        <f>COUNTIF('편입용지조서(하류)'!$Q:$Q,CONCATENATE('편입용지집계표(하류)'!$A17,LEFT('편입용지집계표(하류)'!H$4,1)))</f>
        <v>19</v>
      </c>
      <c r="I17" s="98">
        <f>COUNTIF('편입용지조서(하류)'!$Q:$Q,CONCATENATE('편입용지집계표(하류)'!$A17,RIGHT('편입용지집계표(하류)'!I$4,1)))</f>
        <v>1</v>
      </c>
      <c r="J17" s="98">
        <f>COUNTIF('편입용지조서(하류)'!$Q:$Q,CONCATENATE('편입용지집계표(하류)'!$A17,LEFT('편입용지집계표(하류)'!J$4,1)))</f>
        <v>21</v>
      </c>
      <c r="K17" s="98">
        <f>COUNTIF('편입용지조서(하류)'!$Q:$Q,CONCATENATE('편입용지집계표(하류)'!$A17,LEFT('편입용지집계표(하류)'!K$4,1)))</f>
        <v>0</v>
      </c>
      <c r="L17" s="98">
        <f>COUNTIF('편입용지조서(하류)'!$Q:$Q,CONCATENATE('편입용지집계표(하류)'!$A17,LEFT('편입용지집계표(하류)'!L$4,1)))</f>
        <v>1</v>
      </c>
      <c r="M17" s="98">
        <f>COUNTIF('편입용지조서(하류)'!$Q:$Q,CONCATENATE('편입용지집계표(하류)'!$A17,LEFT('편입용지집계표(하류)'!M$4,1)))</f>
        <v>0</v>
      </c>
      <c r="N17" s="98">
        <f>COUNTIF('편입용지조서(하류)'!$Q:$Q,CONCATENATE('편입용지집계표(하류)'!$A17,LEFT('편입용지집계표(하류)'!N$4,1)))</f>
        <v>0</v>
      </c>
      <c r="O17" s="98">
        <f>COUNTIF('편입용지조서(하류)'!$Q:$Q,CONCATENATE('편입용지집계표(하류)'!$A17,LEFT('편입용지집계표(하류)'!O$4,1)))</f>
        <v>0</v>
      </c>
      <c r="P17" s="98">
        <f>COUNTIF('편입용지조서(하류)'!$Q:$Q,CONCATENATE('편입용지집계표(하류)'!$A17,LEFT('편입용지집계표(하류)'!P$4,1)))</f>
        <v>0</v>
      </c>
      <c r="Q17" s="98">
        <f>COUNTIF('편입용지조서(하류)'!$Q:$Q,CONCATENATE('편입용지집계표(하류)'!$A17,LEFT('편입용지집계표(하류)'!Q$4,1)))</f>
        <v>0</v>
      </c>
      <c r="R17" s="98">
        <f>COUNTIF('편입용지조서(하류)'!$Q:$Q,CONCATENATE('편입용지집계표(하류)'!$A17,LEFT('편입용지집계표(하류)'!R$4,1)))</f>
        <v>0</v>
      </c>
      <c r="S17" s="98">
        <v>0</v>
      </c>
      <c r="T17" s="98"/>
    </row>
    <row r="18" spans="1:20" ht="52.5" customHeight="1">
      <c r="A18" s="160"/>
      <c r="B18" s="141" t="s">
        <v>190</v>
      </c>
      <c r="C18" s="97">
        <f>SUM(D18:S18)</f>
        <v>83559</v>
      </c>
      <c r="D18" s="98">
        <f>SUMIF('편입용지조서(하류)'!$Q:$Q,CONCATENATE('편입용지집계표(하류)'!$A17,LEFT('편입용지집계표(하류)'!D$4,1)),'편입용지조서(하류)'!$G:$G)</f>
        <v>0</v>
      </c>
      <c r="E18" s="98">
        <f>SUMIF('편입용지조서(하류)'!$Q:$Q,CONCATENATE('편입용지집계표(하류)'!$A17,LEFT('편입용지집계표(하류)'!E$4,1)),'편입용지조서(하류)'!$G:$G)</f>
        <v>5613</v>
      </c>
      <c r="F18" s="98">
        <f>SUMIF('편입용지조서(하류)'!$Q:$Q,CONCATENATE('편입용지집계표(하류)'!$A17,LEFT('편입용지집계표(하류)'!F$4,1)),'편입용지조서(하류)'!$G:$G)</f>
        <v>0</v>
      </c>
      <c r="G18" s="98">
        <f>SUMIF('편입용지조서(하류)'!$Q:$Q,CONCATENATE('편입용지집계표(하류)'!$A17,LEFT('편입용지집계표(하류)'!G$4,1)),'편입용지조서(하류)'!$G:$G)</f>
        <v>0</v>
      </c>
      <c r="H18" s="98">
        <f>SUMIF('편입용지조서(하류)'!$Q:$Q,CONCATENATE('편입용지집계표(하류)'!$A17,LEFT('편입용지집계표(하류)'!H$4,1)),'편입용지조서(하류)'!$G:$G)</f>
        <v>28110</v>
      </c>
      <c r="I18" s="98">
        <f>SUMIF('편입용지조서(하류)'!$Q:$Q,CONCATENATE('편입용지집계표(하류)'!$A17,RIGHT('편입용지집계표(하류)'!I$4,1)),'편입용지조서(하류)'!$G:$G)</f>
        <v>11408</v>
      </c>
      <c r="J18" s="98">
        <f>SUMIF('편입용지조서(하류)'!$Q:$Q,CONCATENATE('편입용지집계표(하류)'!$A17,LEFT('편입용지집계표(하류)'!J$4,1)),'편입용지조서(하류)'!$G:$G)</f>
        <v>31995</v>
      </c>
      <c r="K18" s="98">
        <f>SUMIF('편입용지조서(하류)'!$Q:$Q,CONCATENATE('편입용지집계표(하류)'!$A17,LEFT('편입용지집계표(하류)'!K$4,1)),'편입용지조서(하류)'!$G:$G)</f>
        <v>0</v>
      </c>
      <c r="L18" s="98">
        <f>SUMIF('편입용지조서(하류)'!$Q:$Q,CONCATENATE('편입용지집계표(하류)'!$A17,LEFT('편입용지집계표(하류)'!L$4,1)),'편입용지조서(하류)'!$G:$G)</f>
        <v>6433</v>
      </c>
      <c r="M18" s="98">
        <f>SUMIF('편입용지조서(하류)'!$Q:$Q,CONCATENATE('편입용지집계표(하류)'!$A17,LEFT('편입용지집계표(하류)'!M$4,1)),'편입용지조서(하류)'!$G:$G)</f>
        <v>0</v>
      </c>
      <c r="N18" s="98">
        <f>SUMIF('편입용지조서(하류)'!$Q:$Q,CONCATENATE('편입용지집계표(하류)'!$A17,LEFT('편입용지집계표(하류)'!N$4,1)),'편입용지조서(하류)'!$G:$G)</f>
        <v>0</v>
      </c>
      <c r="O18" s="98">
        <f>SUMIF('편입용지조서(하류)'!$Q:$Q,CONCATENATE('편입용지집계표(하류)'!$A17,LEFT('편입용지집계표(하류)'!O$4,1)),'편입용지조서(하류)'!$G:$G)</f>
        <v>0</v>
      </c>
      <c r="P18" s="98">
        <f>SUMIF('편입용지조서(하류)'!$Q:$Q,CONCATENATE('편입용지집계표(하류)'!$A17,LEFT('편입용지집계표(하류)'!P$4,1)),'편입용지조서(하류)'!$G:$G)</f>
        <v>0</v>
      </c>
      <c r="Q18" s="98">
        <f>SUMIF('편입용지조서(하류)'!$Q:$Q,CONCATENATE('편입용지집계표(하류)'!$A17,LEFT('편입용지집계표(하류)'!Q$4,1)),'편입용지조서(하류)'!$G:$G)</f>
        <v>0</v>
      </c>
      <c r="R18" s="98">
        <f>SUMIF('편입용지조서(하류)'!$Q:$Q,CONCATENATE('편입용지집계표(하류)'!$A17,LEFT('편입용지집계표(하류)'!R$4,1)),'편입용지조서(하류)'!$G:$G)</f>
        <v>0</v>
      </c>
      <c r="S18" s="98">
        <v>0</v>
      </c>
      <c r="T18" s="98"/>
    </row>
    <row r="19" spans="1:20" ht="52.5" customHeight="1">
      <c r="A19" s="160" t="s">
        <v>191</v>
      </c>
      <c r="B19" s="141" t="s">
        <v>192</v>
      </c>
      <c r="C19" s="97">
        <f>SUM(D19:S19)</f>
        <v>58</v>
      </c>
      <c r="D19" s="98">
        <f>COUNTIF('편입용지조서(하류)'!$Q:$Q,CONCATENATE('편입용지집계표(하류)'!$A19,LEFT('편입용지집계표(하류)'!D$4,1)))</f>
        <v>0</v>
      </c>
      <c r="E19" s="98">
        <f>COUNTIF('편입용지조서(하류)'!$Q:$Q,CONCATENATE('편입용지집계표(하류)'!$A19,LEFT('편입용지집계표(하류)'!E$4,1)))</f>
        <v>49</v>
      </c>
      <c r="F19" s="98">
        <f>COUNTIF('편입용지조서(하류)'!$Q:$Q,CONCATENATE('편입용지집계표(하류)'!$A19,LEFT('편입용지집계표(하류)'!F$4,1)))</f>
        <v>2</v>
      </c>
      <c r="G19" s="98">
        <f>COUNTIF('편입용지조서(하류)'!$Q:$Q,CONCATENATE('편입용지집계표(하류)'!$A19,LEFT('편입용지집계표(하류)'!G$4,1)))</f>
        <v>0</v>
      </c>
      <c r="H19" s="98">
        <f>COUNTIF('편입용지조서(하류)'!$Q:$Q,CONCATENATE('편입용지집계표(하류)'!$A19,LEFT('편입용지집계표(하류)'!H$4,1)))</f>
        <v>0</v>
      </c>
      <c r="I19" s="98">
        <f>COUNTIF('편입용지조서(하류)'!$Q:$Q,CONCATENATE('편입용지집계표(하류)'!$A19,RIGHT('편입용지집계표(하류)'!I$4,1)))</f>
        <v>2</v>
      </c>
      <c r="J19" s="98">
        <f>COUNTIF('편입용지조서(하류)'!$Q:$Q,CONCATENATE('편입용지집계표(하류)'!$A19,LEFT('편입용지집계표(하류)'!J$4,1)))</f>
        <v>1</v>
      </c>
      <c r="K19" s="98" t="s">
        <v>554</v>
      </c>
      <c r="L19" s="98">
        <f>COUNTIF('편입용지조서(하류)'!$Q:$Q,CONCATENATE('편입용지집계표(하류)'!$A19,LEFT('편입용지집계표(하류)'!L$4,1)))</f>
        <v>3</v>
      </c>
      <c r="M19" s="98">
        <f>COUNTIF('편입용지조서(하류)'!$Q:$Q,CONCATENATE('편입용지집계표(하류)'!$A19,LEFT('편입용지집계표(하류)'!M$4,1)))</f>
        <v>0</v>
      </c>
      <c r="N19" s="98">
        <f>COUNTIF('편입용지조서(하류)'!$Q:$Q,CONCATENATE('편입용지집계표(하류)'!$A19,LEFT('편입용지집계표(하류)'!N$4,1)))</f>
        <v>0</v>
      </c>
      <c r="O19" s="98">
        <f>COUNTIF('편입용지조서(하류)'!$Q:$Q,CONCATENATE('편입용지집계표(하류)'!$A19,LEFT('편입용지집계표(하류)'!O$4,1)))</f>
        <v>0</v>
      </c>
      <c r="P19" s="98">
        <f>COUNTIF('편입용지조서(하류)'!$Q:$Q,CONCATENATE('편입용지집계표(하류)'!$A19,LEFT('편입용지집계표(하류)'!P$4,1)))</f>
        <v>1</v>
      </c>
      <c r="Q19" s="98">
        <f>COUNTIF('편입용지조서(하류)'!$Q:$Q,CONCATENATE('편입용지집계표(하류)'!$A19,LEFT('편입용지집계표(하류)'!Q$4,1)))</f>
        <v>0</v>
      </c>
      <c r="R19" s="98">
        <f>COUNTIF('편입용지조서(하류)'!$Q:$Q,CONCATENATE('편입용지집계표(하류)'!$A19,LEFT('편입용지집계표(하류)'!R$4,1)))</f>
        <v>0</v>
      </c>
      <c r="S19" s="98">
        <v>0</v>
      </c>
      <c r="T19" s="98"/>
    </row>
    <row r="20" spans="1:20" ht="52.5" customHeight="1">
      <c r="A20" s="160"/>
      <c r="B20" s="141" t="s">
        <v>24</v>
      </c>
      <c r="C20" s="97">
        <f>SUM(D20:S20)</f>
        <v>254117</v>
      </c>
      <c r="D20" s="98">
        <f>SUMIF('편입용지조서(하류)'!$Q:$Q,CONCATENATE('편입용지집계표(하류)'!$A19,LEFT('편입용지집계표(하류)'!D$4,1)),'편입용지조서(하류)'!$G:$G)</f>
        <v>0</v>
      </c>
      <c r="E20" s="98">
        <f>SUMIF('편입용지조서(하류)'!$Q:$Q,CONCATENATE('편입용지집계표(하류)'!$A19,LEFT('편입용지집계표(하류)'!E$4,1)),'편입용지조서(하류)'!$G:$G)</f>
        <v>125292</v>
      </c>
      <c r="F20" s="98">
        <f>SUMIF('편입용지조서(하류)'!$Q:$Q,CONCATENATE('편입용지집계표(하류)'!$A19,LEFT('편입용지집계표(하류)'!F$4,1)),'편입용지조서(하류)'!$G:$G)</f>
        <v>29058</v>
      </c>
      <c r="G20" s="98">
        <f>SUMIF('편입용지조서(하류)'!$Q:$Q,CONCATENATE('편입용지집계표(하류)'!$A19,LEFT('편입용지집계표(하류)'!G$4,1)),'편입용지조서(하류)'!$G:$G)</f>
        <v>0</v>
      </c>
      <c r="H20" s="98">
        <f>SUMIF('편입용지조서(하류)'!$Q:$Q,CONCATENATE('편입용지집계표(하류)'!$A19,LEFT('편입용지집계표(하류)'!H$4,1)),'편입용지조서(하류)'!$G:$G)</f>
        <v>0</v>
      </c>
      <c r="I20" s="98">
        <f>SUMIF('편입용지조서(하류)'!$Q:$Q,CONCATENATE('편입용지집계표(하류)'!$A19,RIGHT('편입용지집계표(하류)'!I$4,1)),'편입용지조서(하류)'!$G:$G)</f>
        <v>62896</v>
      </c>
      <c r="J20" s="98">
        <f>SUMIF('편입용지조서(하류)'!$Q:$Q,CONCATENATE('편입용지집계표(하류)'!$A19,LEFT('편입용지집계표(하류)'!J$4,1)),'편입용지조서(하류)'!$G:$G)</f>
        <v>890</v>
      </c>
      <c r="K20" s="98">
        <f>SUMIF('편입용지조서(하류)'!$Q:$Q,CONCATENATE('편입용지집계표(하류)'!$A19,LEFT('편입용지집계표(하류)'!K$4,1)),'편입용지조서(하류)'!$G:$G)</f>
        <v>0</v>
      </c>
      <c r="L20" s="98">
        <f>SUMIF('편입용지조서(하류)'!$Q:$Q,CONCATENATE('편입용지집계표(하류)'!$A19,LEFT('편입용지집계표(하류)'!L$4,1)),'편입용지조서(하류)'!$G:$G)</f>
        <v>35911</v>
      </c>
      <c r="M20" s="98">
        <f>SUMIF('편입용지조서(하류)'!$Q:$Q,CONCATENATE('편입용지집계표(하류)'!$A19,LEFT('편입용지집계표(하류)'!M$4,1)),'편입용지조서(하류)'!$G:$G)</f>
        <v>0</v>
      </c>
      <c r="N20" s="98">
        <f>SUMIF('편입용지조서(하류)'!$Q:$Q,CONCATENATE('편입용지집계표(하류)'!$A19,LEFT('편입용지집계표(하류)'!N$4,1)),'편입용지조서(하류)'!$G:$G)</f>
        <v>0</v>
      </c>
      <c r="O20" s="98">
        <f>SUMIF('편입용지조서(하류)'!$Q:$Q,CONCATENATE('편입용지집계표(하류)'!$A19,LEFT('편입용지집계표(하류)'!O$4,1)),'편입용지조서(하류)'!$G:$G)</f>
        <v>0</v>
      </c>
      <c r="P20" s="98">
        <f>SUMIF('편입용지조서(하류)'!$Q:$Q,CONCATENATE('편입용지집계표(하류)'!$A19,LEFT('편입용지집계표(하류)'!P$4,1)),'편입용지조서(하류)'!$G:$G)</f>
        <v>70</v>
      </c>
      <c r="Q20" s="98">
        <f>SUMIF('편입용지조서(하류)'!$Q:$Q,CONCATENATE('편입용지집계표(하류)'!$A19,LEFT('편입용지집계표(하류)'!Q$4,1)),'편입용지조서(하류)'!$G:$G)</f>
        <v>0</v>
      </c>
      <c r="R20" s="98">
        <f>SUMIF('편입용지조서(하류)'!$Q:$Q,CONCATENATE('편입용지집계표(하류)'!$A19,LEFT('편입용지집계표(하류)'!R$4,1)),'편입용지조서(하류)'!$G:$G)</f>
        <v>0</v>
      </c>
      <c r="S20" s="98">
        <v>0</v>
      </c>
      <c r="T20" s="98"/>
    </row>
    <row r="21" spans="1:20" ht="52.5" customHeight="1">
      <c r="A21" s="160" t="s">
        <v>194</v>
      </c>
      <c r="B21" s="99" t="s">
        <v>189</v>
      </c>
      <c r="C21" s="97">
        <f t="shared" ref="C21:R22" si="1">C17+C19</f>
        <v>108</v>
      </c>
      <c r="D21" s="97">
        <f t="shared" si="1"/>
        <v>0</v>
      </c>
      <c r="E21" s="97">
        <f t="shared" si="1"/>
        <v>57</v>
      </c>
      <c r="F21" s="97">
        <f t="shared" si="1"/>
        <v>2</v>
      </c>
      <c r="G21" s="97">
        <f t="shared" si="1"/>
        <v>0</v>
      </c>
      <c r="H21" s="97">
        <f t="shared" si="1"/>
        <v>19</v>
      </c>
      <c r="I21" s="97">
        <f t="shared" si="1"/>
        <v>3</v>
      </c>
      <c r="J21" s="97">
        <f t="shared" si="1"/>
        <v>22</v>
      </c>
      <c r="K21" s="97" t="e">
        <f t="shared" si="1"/>
        <v>#VALUE!</v>
      </c>
      <c r="L21" s="97">
        <f t="shared" si="1"/>
        <v>4</v>
      </c>
      <c r="M21" s="97">
        <f t="shared" si="1"/>
        <v>0</v>
      </c>
      <c r="N21" s="97">
        <f t="shared" si="1"/>
        <v>0</v>
      </c>
      <c r="O21" s="97">
        <f t="shared" si="1"/>
        <v>0</v>
      </c>
      <c r="P21" s="97">
        <f t="shared" si="1"/>
        <v>1</v>
      </c>
      <c r="Q21" s="97">
        <f t="shared" si="1"/>
        <v>0</v>
      </c>
      <c r="R21" s="97">
        <f t="shared" si="1"/>
        <v>0</v>
      </c>
      <c r="S21" s="97">
        <f>S17+S19</f>
        <v>0</v>
      </c>
      <c r="T21" s="97"/>
    </row>
    <row r="22" spans="1:20" ht="52.5" customHeight="1">
      <c r="A22" s="160"/>
      <c r="B22" s="141" t="s">
        <v>24</v>
      </c>
      <c r="C22" s="97">
        <f t="shared" si="1"/>
        <v>337676</v>
      </c>
      <c r="D22" s="97">
        <f t="shared" si="1"/>
        <v>0</v>
      </c>
      <c r="E22" s="97">
        <f t="shared" si="1"/>
        <v>130905</v>
      </c>
      <c r="F22" s="97">
        <f t="shared" si="1"/>
        <v>29058</v>
      </c>
      <c r="G22" s="97">
        <f t="shared" si="1"/>
        <v>0</v>
      </c>
      <c r="H22" s="97">
        <f t="shared" si="1"/>
        <v>28110</v>
      </c>
      <c r="I22" s="97">
        <f t="shared" si="1"/>
        <v>74304</v>
      </c>
      <c r="J22" s="97">
        <f t="shared" si="1"/>
        <v>32885</v>
      </c>
      <c r="K22" s="97">
        <f t="shared" si="1"/>
        <v>0</v>
      </c>
      <c r="L22" s="97">
        <f t="shared" si="1"/>
        <v>42344</v>
      </c>
      <c r="M22" s="97">
        <f t="shared" si="1"/>
        <v>0</v>
      </c>
      <c r="N22" s="97">
        <f t="shared" si="1"/>
        <v>0</v>
      </c>
      <c r="O22" s="97">
        <f t="shared" si="1"/>
        <v>0</v>
      </c>
      <c r="P22" s="97">
        <f t="shared" si="1"/>
        <v>70</v>
      </c>
      <c r="Q22" s="97">
        <f t="shared" si="1"/>
        <v>0</v>
      </c>
      <c r="R22" s="97">
        <f t="shared" si="1"/>
        <v>0</v>
      </c>
      <c r="S22" s="97">
        <f>S18+S20</f>
        <v>0</v>
      </c>
      <c r="T22" s="97"/>
    </row>
  </sheetData>
  <mergeCells count="48">
    <mergeCell ref="A17:A18"/>
    <mergeCell ref="A19:A20"/>
    <mergeCell ref="A21:A22"/>
    <mergeCell ref="O15:O16"/>
    <mergeCell ref="I15:I16"/>
    <mergeCell ref="J15:J16"/>
    <mergeCell ref="K15:K16"/>
    <mergeCell ref="L15:L16"/>
    <mergeCell ref="M15:M16"/>
    <mergeCell ref="N15:N16"/>
    <mergeCell ref="A8:A9"/>
    <mergeCell ref="A10:A11"/>
    <mergeCell ref="A12:T13"/>
    <mergeCell ref="A15:B15"/>
    <mergeCell ref="C15:C16"/>
    <mergeCell ref="D15:D16"/>
    <mergeCell ref="E15:E16"/>
    <mergeCell ref="F15:F16"/>
    <mergeCell ref="G15:G16"/>
    <mergeCell ref="H15:H16"/>
    <mergeCell ref="P15:P16"/>
    <mergeCell ref="Q15:Q16"/>
    <mergeCell ref="R15:R16"/>
    <mergeCell ref="S15:S16"/>
    <mergeCell ref="T15:T16"/>
    <mergeCell ref="A16:B16"/>
    <mergeCell ref="A6:A7"/>
    <mergeCell ref="K4:K5"/>
    <mergeCell ref="L4:L5"/>
    <mergeCell ref="M4:M5"/>
    <mergeCell ref="N4:N5"/>
    <mergeCell ref="A5:B5"/>
    <mergeCell ref="A1:T2"/>
    <mergeCell ref="A4:B4"/>
    <mergeCell ref="C4:C5"/>
    <mergeCell ref="D4:D5"/>
    <mergeCell ref="E4:E5"/>
    <mergeCell ref="F4:F5"/>
    <mergeCell ref="G4:G5"/>
    <mergeCell ref="H4:H5"/>
    <mergeCell ref="I4:I5"/>
    <mergeCell ref="J4:J5"/>
    <mergeCell ref="Q4:Q5"/>
    <mergeCell ref="R4:R5"/>
    <mergeCell ref="S4:S5"/>
    <mergeCell ref="T4:T5"/>
    <mergeCell ref="O4:O5"/>
    <mergeCell ref="P4:P5"/>
  </mergeCells>
  <phoneticPr fontId="5" type="noConversion"/>
  <printOptions horizontalCentered="1"/>
  <pageMargins left="0.51181102362204722" right="0.39370078740157483" top="0.98425196850393704" bottom="0.78740157480314965" header="0.51181102362204722" footer="0.51181102362204722"/>
  <pageSetup paperSize="9" scale="89" orientation="landscape" r:id="rId1"/>
  <rowBreaks count="1" manualBreakCount="1">
    <brk id="1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315"/>
  <sheetViews>
    <sheetView view="pageBreakPreview" zoomScale="115" zoomScaleNormal="70" zoomScaleSheetLayoutView="115" workbookViewId="0">
      <pane ySplit="3" topLeftCell="A4" activePane="bottomLeft" state="frozen"/>
      <selection activeCell="I8" sqref="I8"/>
      <selection pane="bottomLeft" activeCell="I8" sqref="I8"/>
    </sheetView>
  </sheetViews>
  <sheetFormatPr defaultColWidth="6.21875" defaultRowHeight="11.25"/>
  <cols>
    <col min="1" max="1" width="4.109375" style="4" bestFit="1" customWidth="1"/>
    <col min="2" max="2" width="4" style="1" bestFit="1" customWidth="1"/>
    <col min="3" max="3" width="4" style="6" bestFit="1" customWidth="1"/>
    <col min="4" max="4" width="4.77734375" style="1" customWidth="1"/>
    <col min="5" max="5" width="7" style="16" customWidth="1"/>
    <col min="6" max="6" width="4" style="4" bestFit="1" customWidth="1"/>
    <col min="7" max="8" width="7.77734375" style="10" customWidth="1"/>
    <col min="9" max="9" width="5.77734375" style="4" hidden="1" customWidth="1"/>
    <col min="10" max="10" width="10.77734375" style="65" customWidth="1"/>
    <col min="11" max="11" width="28.77734375" style="9" customWidth="1"/>
    <col min="12" max="12" width="7.77734375" style="1" customWidth="1"/>
    <col min="13" max="13" width="9.77734375" style="5" customWidth="1"/>
    <col min="14" max="14" width="4.33203125" style="4" customWidth="1"/>
    <col min="15" max="16" width="6.21875" style="1" hidden="1" customWidth="1"/>
    <col min="17" max="17" width="9" style="1" hidden="1" customWidth="1"/>
    <col min="18" max="18" width="6.33203125" style="1" hidden="1" customWidth="1"/>
    <col min="19" max="19" width="10" style="1" hidden="1" customWidth="1"/>
    <col min="20" max="20" width="12.5546875" style="1" hidden="1" customWidth="1"/>
    <col min="21" max="16384" width="6.21875" style="1"/>
  </cols>
  <sheetData>
    <row r="1" spans="1:20" ht="30" customHeight="1">
      <c r="A1" s="176" t="s">
        <v>560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8"/>
      <c r="R1" s="1" t="s">
        <v>168</v>
      </c>
      <c r="S1" s="1" t="s">
        <v>169</v>
      </c>
      <c r="T1" s="1" t="s">
        <v>170</v>
      </c>
    </row>
    <row r="2" spans="1:20" s="4" customFormat="1" ht="21.95" customHeight="1">
      <c r="A2" s="179" t="s">
        <v>2</v>
      </c>
      <c r="B2" s="180"/>
      <c r="C2" s="180"/>
      <c r="D2" s="180"/>
      <c r="E2" s="180"/>
      <c r="F2" s="180" t="s">
        <v>10</v>
      </c>
      <c r="G2" s="11" t="s">
        <v>9</v>
      </c>
      <c r="H2" s="12" t="s">
        <v>0</v>
      </c>
      <c r="I2" s="182" t="s">
        <v>11</v>
      </c>
      <c r="J2" s="180" t="s">
        <v>12</v>
      </c>
      <c r="K2" s="180"/>
      <c r="L2" s="181" t="s">
        <v>159</v>
      </c>
      <c r="M2" s="181"/>
      <c r="N2" s="174" t="s">
        <v>161</v>
      </c>
      <c r="O2" s="4" t="s">
        <v>13</v>
      </c>
      <c r="P2" s="4" t="s">
        <v>14</v>
      </c>
    </row>
    <row r="3" spans="1:20" s="4" customFormat="1" ht="21.95" customHeight="1">
      <c r="A3" s="68" t="s">
        <v>15</v>
      </c>
      <c r="B3" s="146" t="s">
        <v>19</v>
      </c>
      <c r="C3" s="146" t="s">
        <v>20</v>
      </c>
      <c r="D3" s="146" t="s">
        <v>21</v>
      </c>
      <c r="E3" s="69" t="s">
        <v>16</v>
      </c>
      <c r="F3" s="184"/>
      <c r="G3" s="70" t="s">
        <v>7</v>
      </c>
      <c r="H3" s="71" t="s">
        <v>7</v>
      </c>
      <c r="I3" s="183"/>
      <c r="J3" s="72" t="s">
        <v>3</v>
      </c>
      <c r="K3" s="73" t="s">
        <v>17</v>
      </c>
      <c r="L3" s="146" t="s">
        <v>3</v>
      </c>
      <c r="M3" s="73" t="s">
        <v>160</v>
      </c>
      <c r="N3" s="175"/>
    </row>
    <row r="4" spans="1:20" ht="21.95" customHeight="1">
      <c r="A4" s="19">
        <v>152</v>
      </c>
      <c r="B4" s="3" t="s">
        <v>22</v>
      </c>
      <c r="C4" s="3" t="s">
        <v>23</v>
      </c>
      <c r="D4" s="15" t="s">
        <v>26</v>
      </c>
      <c r="E4" s="102" t="s">
        <v>445</v>
      </c>
      <c r="F4" s="110" t="s">
        <v>33</v>
      </c>
      <c r="G4" s="28">
        <v>2479</v>
      </c>
      <c r="H4" s="25">
        <v>51</v>
      </c>
      <c r="I4" s="3"/>
      <c r="J4" s="63" t="s">
        <v>78</v>
      </c>
      <c r="K4" s="121" t="s">
        <v>79</v>
      </c>
      <c r="L4" s="18"/>
      <c r="M4" s="49"/>
      <c r="N4" s="50"/>
      <c r="O4" s="1">
        <f t="shared" ref="O4:O35" si="0">COUNTIF(E4,E:E)</f>
        <v>1</v>
      </c>
      <c r="P4" s="1" t="str">
        <f t="shared" ref="P4:P26" si="1">IF(J4="국유지", "국유지", "사유지")</f>
        <v>사유지</v>
      </c>
      <c r="Q4" s="1" t="str">
        <f t="shared" ref="Q4:Q26" si="2">P4&amp;F4</f>
        <v>사유지임</v>
      </c>
      <c r="R4" s="116">
        <v>326</v>
      </c>
      <c r="S4" s="116">
        <f t="shared" ref="S4:S44" si="3">IF(R4="-","-",H4*R4)</f>
        <v>16626</v>
      </c>
      <c r="T4" s="116">
        <f t="shared" ref="T4:T44" si="4">IF(R4="-","-",S4*3)</f>
        <v>49878</v>
      </c>
    </row>
    <row r="5" spans="1:20" ht="21.95" customHeight="1">
      <c r="A5" s="19">
        <v>153</v>
      </c>
      <c r="B5" s="3" t="s">
        <v>206</v>
      </c>
      <c r="C5" s="3" t="s">
        <v>207</v>
      </c>
      <c r="D5" s="3" t="s">
        <v>208</v>
      </c>
      <c r="E5" s="102" t="s">
        <v>417</v>
      </c>
      <c r="F5" s="110" t="s">
        <v>211</v>
      </c>
      <c r="G5" s="28">
        <v>32965</v>
      </c>
      <c r="H5" s="25">
        <v>26822</v>
      </c>
      <c r="I5" s="15"/>
      <c r="J5" s="66" t="s">
        <v>91</v>
      </c>
      <c r="K5" s="135" t="s">
        <v>250</v>
      </c>
      <c r="L5" s="18"/>
      <c r="M5" s="49"/>
      <c r="N5" s="50"/>
      <c r="O5" s="1">
        <f t="shared" si="0"/>
        <v>1</v>
      </c>
      <c r="P5" s="1" t="str">
        <f t="shared" si="1"/>
        <v>사유지</v>
      </c>
      <c r="Q5" s="1" t="str">
        <f t="shared" si="2"/>
        <v>사유지천</v>
      </c>
      <c r="R5" s="116" t="s">
        <v>289</v>
      </c>
      <c r="S5" s="116" t="str">
        <f t="shared" si="3"/>
        <v>-</v>
      </c>
      <c r="T5" s="116" t="str">
        <f t="shared" si="4"/>
        <v>-</v>
      </c>
    </row>
    <row r="6" spans="1:20" ht="21.95" customHeight="1">
      <c r="A6" s="19">
        <v>154</v>
      </c>
      <c r="B6" s="3" t="s">
        <v>206</v>
      </c>
      <c r="C6" s="3" t="s">
        <v>207</v>
      </c>
      <c r="D6" s="3" t="s">
        <v>208</v>
      </c>
      <c r="E6" s="102" t="s">
        <v>446</v>
      </c>
      <c r="F6" s="110" t="s">
        <v>174</v>
      </c>
      <c r="G6" s="28">
        <v>2987</v>
      </c>
      <c r="H6" s="25">
        <v>866</v>
      </c>
      <c r="I6" s="15"/>
      <c r="J6" s="61" t="s">
        <v>217</v>
      </c>
      <c r="K6" s="135" t="s">
        <v>251</v>
      </c>
      <c r="L6" s="18"/>
      <c r="M6" s="49"/>
      <c r="N6" s="50"/>
      <c r="O6" s="1">
        <f t="shared" si="0"/>
        <v>1</v>
      </c>
      <c r="P6" s="1" t="str">
        <f t="shared" si="1"/>
        <v>사유지</v>
      </c>
      <c r="Q6" s="1" t="str">
        <f t="shared" si="2"/>
        <v>사유지답</v>
      </c>
      <c r="R6" s="116">
        <v>5590</v>
      </c>
      <c r="S6" s="116">
        <f t="shared" si="3"/>
        <v>4840940</v>
      </c>
      <c r="T6" s="116">
        <f t="shared" si="4"/>
        <v>14522820</v>
      </c>
    </row>
    <row r="7" spans="1:20" ht="21.95" customHeight="1">
      <c r="A7" s="19">
        <v>155</v>
      </c>
      <c r="B7" s="3" t="s">
        <v>206</v>
      </c>
      <c r="C7" s="3" t="s">
        <v>207</v>
      </c>
      <c r="D7" s="3" t="s">
        <v>208</v>
      </c>
      <c r="E7" s="102" t="s">
        <v>447</v>
      </c>
      <c r="F7" s="110" t="s">
        <v>212</v>
      </c>
      <c r="G7" s="28">
        <v>3288</v>
      </c>
      <c r="H7" s="25">
        <v>159</v>
      </c>
      <c r="I7" s="15"/>
      <c r="J7" s="61" t="s">
        <v>284</v>
      </c>
      <c r="K7" s="135" t="s">
        <v>285</v>
      </c>
      <c r="L7" s="18"/>
      <c r="M7" s="49"/>
      <c r="N7" s="50"/>
      <c r="O7" s="1">
        <f t="shared" si="0"/>
        <v>1</v>
      </c>
      <c r="P7" s="1" t="str">
        <f t="shared" si="1"/>
        <v>국유지</v>
      </c>
      <c r="Q7" s="1" t="str">
        <f t="shared" si="2"/>
        <v>국유지구</v>
      </c>
      <c r="R7" s="116">
        <v>1550</v>
      </c>
      <c r="S7" s="116">
        <f t="shared" si="3"/>
        <v>246450</v>
      </c>
      <c r="T7" s="116">
        <f t="shared" si="4"/>
        <v>739350</v>
      </c>
    </row>
    <row r="8" spans="1:20" ht="21.95" customHeight="1">
      <c r="A8" s="19">
        <v>156</v>
      </c>
      <c r="B8" s="3" t="s">
        <v>206</v>
      </c>
      <c r="C8" s="3" t="s">
        <v>207</v>
      </c>
      <c r="D8" s="3" t="s">
        <v>208</v>
      </c>
      <c r="E8" s="102" t="s">
        <v>448</v>
      </c>
      <c r="F8" s="110" t="s">
        <v>174</v>
      </c>
      <c r="G8" s="28">
        <v>3465</v>
      </c>
      <c r="H8" s="25">
        <v>129</v>
      </c>
      <c r="I8" s="15"/>
      <c r="J8" s="61" t="s">
        <v>217</v>
      </c>
      <c r="K8" s="135" t="s">
        <v>251</v>
      </c>
      <c r="L8" s="18"/>
      <c r="M8" s="49"/>
      <c r="N8" s="50"/>
      <c r="O8" s="1">
        <f t="shared" si="0"/>
        <v>1</v>
      </c>
      <c r="P8" s="1" t="str">
        <f t="shared" si="1"/>
        <v>사유지</v>
      </c>
      <c r="Q8" s="1" t="str">
        <f t="shared" si="2"/>
        <v>사유지답</v>
      </c>
      <c r="R8" s="116">
        <v>5590</v>
      </c>
      <c r="S8" s="116">
        <f t="shared" si="3"/>
        <v>721110</v>
      </c>
      <c r="T8" s="116">
        <f t="shared" si="4"/>
        <v>2163330</v>
      </c>
    </row>
    <row r="9" spans="1:20" ht="21.95" customHeight="1">
      <c r="A9" s="19">
        <v>157</v>
      </c>
      <c r="B9" s="3" t="s">
        <v>206</v>
      </c>
      <c r="C9" s="3" t="s">
        <v>207</v>
      </c>
      <c r="D9" s="3" t="s">
        <v>208</v>
      </c>
      <c r="E9" s="102" t="s">
        <v>449</v>
      </c>
      <c r="F9" s="110" t="s">
        <v>174</v>
      </c>
      <c r="G9" s="28">
        <v>2995</v>
      </c>
      <c r="H9" s="25">
        <v>41</v>
      </c>
      <c r="I9" s="15"/>
      <c r="J9" s="61" t="s">
        <v>218</v>
      </c>
      <c r="K9" s="135" t="s">
        <v>252</v>
      </c>
      <c r="L9" s="18"/>
      <c r="M9" s="49"/>
      <c r="N9" s="50"/>
      <c r="O9" s="1">
        <f t="shared" si="0"/>
        <v>1</v>
      </c>
      <c r="P9" s="1" t="str">
        <f t="shared" si="1"/>
        <v>사유지</v>
      </c>
      <c r="Q9" s="1" t="str">
        <f t="shared" si="2"/>
        <v>사유지답</v>
      </c>
      <c r="R9" s="116">
        <v>5590</v>
      </c>
      <c r="S9" s="116">
        <f t="shared" si="3"/>
        <v>229190</v>
      </c>
      <c r="T9" s="116">
        <f t="shared" si="4"/>
        <v>687570</v>
      </c>
    </row>
    <row r="10" spans="1:20" ht="21.95" customHeight="1">
      <c r="A10" s="19">
        <v>158</v>
      </c>
      <c r="B10" s="3" t="s">
        <v>206</v>
      </c>
      <c r="C10" s="3" t="s">
        <v>207</v>
      </c>
      <c r="D10" s="3" t="s">
        <v>208</v>
      </c>
      <c r="E10" s="102" t="s">
        <v>450</v>
      </c>
      <c r="F10" s="110" t="s">
        <v>213</v>
      </c>
      <c r="G10" s="28">
        <v>4616</v>
      </c>
      <c r="H10" s="25">
        <v>434</v>
      </c>
      <c r="I10" s="15"/>
      <c r="J10" s="61" t="s">
        <v>284</v>
      </c>
      <c r="K10" s="135" t="s">
        <v>285</v>
      </c>
      <c r="L10" s="18"/>
      <c r="M10" s="49"/>
      <c r="N10" s="50"/>
      <c r="O10" s="1">
        <f t="shared" si="0"/>
        <v>1</v>
      </c>
      <c r="P10" s="1" t="str">
        <f t="shared" si="1"/>
        <v>국유지</v>
      </c>
      <c r="Q10" s="1" t="str">
        <f t="shared" si="2"/>
        <v>국유지도</v>
      </c>
      <c r="R10" s="116">
        <v>1580</v>
      </c>
      <c r="S10" s="116">
        <f t="shared" si="3"/>
        <v>685720</v>
      </c>
      <c r="T10" s="116">
        <f t="shared" si="4"/>
        <v>2057160</v>
      </c>
    </row>
    <row r="11" spans="1:20" ht="21.95" customHeight="1">
      <c r="A11" s="19">
        <v>159</v>
      </c>
      <c r="B11" s="3" t="s">
        <v>206</v>
      </c>
      <c r="C11" s="3" t="s">
        <v>207</v>
      </c>
      <c r="D11" s="3" t="s">
        <v>208</v>
      </c>
      <c r="E11" s="102" t="s">
        <v>451</v>
      </c>
      <c r="F11" s="110" t="s">
        <v>212</v>
      </c>
      <c r="G11" s="28">
        <v>1153</v>
      </c>
      <c r="H11" s="25">
        <v>262</v>
      </c>
      <c r="I11" s="15"/>
      <c r="J11" s="61" t="s">
        <v>284</v>
      </c>
      <c r="K11" s="135" t="s">
        <v>285</v>
      </c>
      <c r="L11" s="18"/>
      <c r="M11" s="49"/>
      <c r="N11" s="50"/>
      <c r="O11" s="1">
        <f t="shared" si="0"/>
        <v>1</v>
      </c>
      <c r="P11" s="1" t="str">
        <f t="shared" si="1"/>
        <v>국유지</v>
      </c>
      <c r="Q11" s="1" t="str">
        <f t="shared" si="2"/>
        <v>국유지구</v>
      </c>
      <c r="R11" s="116">
        <v>1580</v>
      </c>
      <c r="S11" s="116">
        <f t="shared" si="3"/>
        <v>413960</v>
      </c>
      <c r="T11" s="116">
        <f t="shared" si="4"/>
        <v>1241880</v>
      </c>
    </row>
    <row r="12" spans="1:20" ht="21.95" customHeight="1">
      <c r="A12" s="19">
        <v>160</v>
      </c>
      <c r="B12" s="3" t="s">
        <v>206</v>
      </c>
      <c r="C12" s="3" t="s">
        <v>207</v>
      </c>
      <c r="D12" s="3" t="s">
        <v>208</v>
      </c>
      <c r="E12" s="102" t="s">
        <v>452</v>
      </c>
      <c r="F12" s="110" t="s">
        <v>213</v>
      </c>
      <c r="G12" s="28">
        <v>931</v>
      </c>
      <c r="H12" s="25">
        <v>273</v>
      </c>
      <c r="I12" s="15"/>
      <c r="J12" s="61" t="s">
        <v>284</v>
      </c>
      <c r="K12" s="135" t="s">
        <v>25</v>
      </c>
      <c r="L12" s="18"/>
      <c r="M12" s="49"/>
      <c r="N12" s="50"/>
      <c r="O12" s="1">
        <f t="shared" si="0"/>
        <v>1</v>
      </c>
      <c r="P12" s="1" t="str">
        <f t="shared" si="1"/>
        <v>국유지</v>
      </c>
      <c r="Q12" s="1" t="str">
        <f t="shared" si="2"/>
        <v>국유지도</v>
      </c>
      <c r="R12" s="116">
        <v>1580</v>
      </c>
      <c r="S12" s="116">
        <f t="shared" si="3"/>
        <v>431340</v>
      </c>
      <c r="T12" s="116">
        <f t="shared" si="4"/>
        <v>1294020</v>
      </c>
    </row>
    <row r="13" spans="1:20" ht="21.95" customHeight="1">
      <c r="A13" s="19">
        <v>161</v>
      </c>
      <c r="B13" s="3" t="s">
        <v>206</v>
      </c>
      <c r="C13" s="3" t="s">
        <v>207</v>
      </c>
      <c r="D13" s="3" t="s">
        <v>208</v>
      </c>
      <c r="E13" s="102" t="s">
        <v>453</v>
      </c>
      <c r="F13" s="110" t="s">
        <v>174</v>
      </c>
      <c r="G13" s="28">
        <v>2207</v>
      </c>
      <c r="H13" s="25">
        <v>60</v>
      </c>
      <c r="I13" s="15"/>
      <c r="J13" s="61" t="s">
        <v>217</v>
      </c>
      <c r="K13" s="135" t="s">
        <v>251</v>
      </c>
      <c r="L13" s="18"/>
      <c r="M13" s="49"/>
      <c r="N13" s="50"/>
      <c r="O13" s="1">
        <f t="shared" si="0"/>
        <v>1</v>
      </c>
      <c r="P13" s="1" t="str">
        <f t="shared" si="1"/>
        <v>사유지</v>
      </c>
      <c r="Q13" s="1" t="str">
        <f t="shared" si="2"/>
        <v>사유지답</v>
      </c>
      <c r="R13" s="116">
        <v>5590</v>
      </c>
      <c r="S13" s="116">
        <f t="shared" si="3"/>
        <v>335400</v>
      </c>
      <c r="T13" s="116">
        <f t="shared" si="4"/>
        <v>1006200</v>
      </c>
    </row>
    <row r="14" spans="1:20" ht="21.95" customHeight="1">
      <c r="A14" s="19">
        <v>162</v>
      </c>
      <c r="B14" s="3" t="s">
        <v>206</v>
      </c>
      <c r="C14" s="3" t="s">
        <v>207</v>
      </c>
      <c r="D14" s="3" t="s">
        <v>208</v>
      </c>
      <c r="E14" s="102" t="s">
        <v>454</v>
      </c>
      <c r="F14" s="110" t="s">
        <v>213</v>
      </c>
      <c r="G14" s="28">
        <v>1372</v>
      </c>
      <c r="H14" s="25">
        <v>94</v>
      </c>
      <c r="I14" s="15"/>
      <c r="J14" s="61" t="s">
        <v>284</v>
      </c>
      <c r="K14" s="135" t="s">
        <v>285</v>
      </c>
      <c r="L14" s="18"/>
      <c r="M14" s="49"/>
      <c r="N14" s="50"/>
      <c r="O14" s="1">
        <f t="shared" si="0"/>
        <v>1</v>
      </c>
      <c r="P14" s="1" t="str">
        <f t="shared" si="1"/>
        <v>국유지</v>
      </c>
      <c r="Q14" s="1" t="str">
        <f t="shared" si="2"/>
        <v>국유지도</v>
      </c>
      <c r="R14" s="116">
        <v>1580</v>
      </c>
      <c r="S14" s="116">
        <f t="shared" si="3"/>
        <v>148520</v>
      </c>
      <c r="T14" s="116">
        <f t="shared" si="4"/>
        <v>445560</v>
      </c>
    </row>
    <row r="15" spans="1:20" ht="21.95" customHeight="1">
      <c r="A15" s="19">
        <v>163</v>
      </c>
      <c r="B15" s="3" t="s">
        <v>206</v>
      </c>
      <c r="C15" s="3" t="s">
        <v>207</v>
      </c>
      <c r="D15" s="3" t="s">
        <v>208</v>
      </c>
      <c r="E15" s="102" t="s">
        <v>455</v>
      </c>
      <c r="F15" s="110" t="s">
        <v>213</v>
      </c>
      <c r="G15" s="28">
        <v>37</v>
      </c>
      <c r="H15" s="25">
        <v>37</v>
      </c>
      <c r="I15" s="15"/>
      <c r="J15" s="61" t="s">
        <v>284</v>
      </c>
      <c r="K15" s="135" t="s">
        <v>25</v>
      </c>
      <c r="L15" s="18"/>
      <c r="M15" s="49"/>
      <c r="N15" s="50"/>
      <c r="O15" s="1">
        <f t="shared" si="0"/>
        <v>1</v>
      </c>
      <c r="P15" s="1" t="str">
        <f t="shared" si="1"/>
        <v>국유지</v>
      </c>
      <c r="Q15" s="1" t="str">
        <f t="shared" si="2"/>
        <v>국유지도</v>
      </c>
      <c r="R15" s="116">
        <v>1550</v>
      </c>
      <c r="S15" s="116">
        <f t="shared" si="3"/>
        <v>57350</v>
      </c>
      <c r="T15" s="116">
        <f t="shared" si="4"/>
        <v>172050</v>
      </c>
    </row>
    <row r="16" spans="1:20" ht="21.95" customHeight="1">
      <c r="A16" s="19">
        <v>164</v>
      </c>
      <c r="B16" s="3" t="s">
        <v>206</v>
      </c>
      <c r="C16" s="3" t="s">
        <v>207</v>
      </c>
      <c r="D16" s="3" t="s">
        <v>208</v>
      </c>
      <c r="E16" s="102" t="s">
        <v>456</v>
      </c>
      <c r="F16" s="110" t="s">
        <v>212</v>
      </c>
      <c r="G16" s="28">
        <v>614</v>
      </c>
      <c r="H16" s="25">
        <v>83</v>
      </c>
      <c r="I16" s="15"/>
      <c r="J16" s="61" t="s">
        <v>284</v>
      </c>
      <c r="K16" s="135" t="s">
        <v>285</v>
      </c>
      <c r="L16" s="18"/>
      <c r="M16" s="49"/>
      <c r="N16" s="50"/>
      <c r="O16" s="1">
        <f t="shared" si="0"/>
        <v>1</v>
      </c>
      <c r="P16" s="1" t="str">
        <f t="shared" si="1"/>
        <v>국유지</v>
      </c>
      <c r="Q16" s="1" t="str">
        <f t="shared" si="2"/>
        <v>국유지구</v>
      </c>
      <c r="R16" s="116">
        <v>1580</v>
      </c>
      <c r="S16" s="116">
        <f t="shared" si="3"/>
        <v>131140</v>
      </c>
      <c r="T16" s="116">
        <f t="shared" si="4"/>
        <v>393420</v>
      </c>
    </row>
    <row r="17" spans="1:20" ht="21.95" customHeight="1">
      <c r="A17" s="19">
        <v>165</v>
      </c>
      <c r="B17" s="3" t="s">
        <v>206</v>
      </c>
      <c r="C17" s="3" t="s">
        <v>207</v>
      </c>
      <c r="D17" s="3" t="s">
        <v>208</v>
      </c>
      <c r="E17" s="102" t="s">
        <v>457</v>
      </c>
      <c r="F17" s="110" t="s">
        <v>214</v>
      </c>
      <c r="G17" s="28">
        <v>12992</v>
      </c>
      <c r="H17" s="25">
        <v>12992</v>
      </c>
      <c r="I17" s="15"/>
      <c r="J17" s="66" t="s">
        <v>91</v>
      </c>
      <c r="K17" s="135" t="s">
        <v>250</v>
      </c>
      <c r="L17" s="18"/>
      <c r="M17" s="49"/>
      <c r="N17" s="50"/>
      <c r="O17" s="1">
        <f t="shared" si="0"/>
        <v>1</v>
      </c>
      <c r="P17" s="1" t="str">
        <f t="shared" si="1"/>
        <v>사유지</v>
      </c>
      <c r="Q17" s="1" t="str">
        <f t="shared" si="2"/>
        <v>사유지제</v>
      </c>
      <c r="R17" s="116">
        <v>1550</v>
      </c>
      <c r="S17" s="116">
        <f t="shared" si="3"/>
        <v>20137600</v>
      </c>
      <c r="T17" s="116">
        <f t="shared" si="4"/>
        <v>60412800</v>
      </c>
    </row>
    <row r="18" spans="1:20" ht="21.95" customHeight="1">
      <c r="A18" s="19">
        <v>166</v>
      </c>
      <c r="B18" s="3" t="s">
        <v>206</v>
      </c>
      <c r="C18" s="3" t="s">
        <v>207</v>
      </c>
      <c r="D18" s="3" t="s">
        <v>208</v>
      </c>
      <c r="E18" s="102" t="s">
        <v>458</v>
      </c>
      <c r="F18" s="110" t="s">
        <v>174</v>
      </c>
      <c r="G18" s="28">
        <v>3278</v>
      </c>
      <c r="H18" s="25">
        <v>2103</v>
      </c>
      <c r="I18" s="15"/>
      <c r="J18" s="61" t="s">
        <v>219</v>
      </c>
      <c r="K18" s="135" t="s">
        <v>253</v>
      </c>
      <c r="L18" s="18"/>
      <c r="M18" s="49"/>
      <c r="N18" s="50"/>
      <c r="O18" s="1">
        <f t="shared" si="0"/>
        <v>1</v>
      </c>
      <c r="P18" s="1" t="str">
        <f t="shared" si="1"/>
        <v>사유지</v>
      </c>
      <c r="Q18" s="1" t="str">
        <f t="shared" si="2"/>
        <v>사유지답</v>
      </c>
      <c r="R18" s="116">
        <v>5630</v>
      </c>
      <c r="S18" s="116">
        <f t="shared" si="3"/>
        <v>11839890</v>
      </c>
      <c r="T18" s="116">
        <f t="shared" si="4"/>
        <v>35519670</v>
      </c>
    </row>
    <row r="19" spans="1:20" ht="21.95" customHeight="1">
      <c r="A19" s="19">
        <v>167</v>
      </c>
      <c r="B19" s="3" t="s">
        <v>206</v>
      </c>
      <c r="C19" s="3" t="s">
        <v>207</v>
      </c>
      <c r="D19" s="3" t="s">
        <v>208</v>
      </c>
      <c r="E19" s="102" t="s">
        <v>459</v>
      </c>
      <c r="F19" s="110" t="s">
        <v>174</v>
      </c>
      <c r="G19" s="28">
        <v>2566</v>
      </c>
      <c r="H19" s="25">
        <v>14</v>
      </c>
      <c r="I19" s="15"/>
      <c r="J19" s="61" t="s">
        <v>284</v>
      </c>
      <c r="K19" s="135" t="s">
        <v>293</v>
      </c>
      <c r="L19" s="18"/>
      <c r="M19" s="49"/>
      <c r="N19" s="50"/>
      <c r="O19" s="1">
        <f t="shared" si="0"/>
        <v>1</v>
      </c>
      <c r="P19" s="1" t="str">
        <f t="shared" si="1"/>
        <v>국유지</v>
      </c>
      <c r="Q19" s="1" t="str">
        <f t="shared" si="2"/>
        <v>국유지답</v>
      </c>
      <c r="R19" s="116">
        <v>5210</v>
      </c>
      <c r="S19" s="116">
        <f t="shared" si="3"/>
        <v>72940</v>
      </c>
      <c r="T19" s="116">
        <f t="shared" si="4"/>
        <v>218820</v>
      </c>
    </row>
    <row r="20" spans="1:20" ht="21.95" customHeight="1">
      <c r="A20" s="19">
        <v>168</v>
      </c>
      <c r="B20" s="3" t="s">
        <v>206</v>
      </c>
      <c r="C20" s="3" t="s">
        <v>207</v>
      </c>
      <c r="D20" s="3" t="s">
        <v>208</v>
      </c>
      <c r="E20" s="102" t="s">
        <v>460</v>
      </c>
      <c r="F20" s="110" t="s">
        <v>213</v>
      </c>
      <c r="G20" s="28">
        <v>751</v>
      </c>
      <c r="H20" s="25">
        <v>148</v>
      </c>
      <c r="I20" s="15"/>
      <c r="J20" s="61" t="s">
        <v>284</v>
      </c>
      <c r="K20" s="135" t="s">
        <v>285</v>
      </c>
      <c r="L20" s="18"/>
      <c r="M20" s="49"/>
      <c r="N20" s="50"/>
      <c r="O20" s="1">
        <f t="shared" si="0"/>
        <v>1</v>
      </c>
      <c r="P20" s="1" t="str">
        <f t="shared" si="1"/>
        <v>국유지</v>
      </c>
      <c r="Q20" s="1" t="str">
        <f t="shared" si="2"/>
        <v>국유지도</v>
      </c>
      <c r="R20" s="116">
        <v>1550</v>
      </c>
      <c r="S20" s="116">
        <f t="shared" si="3"/>
        <v>229400</v>
      </c>
      <c r="T20" s="116">
        <f t="shared" si="4"/>
        <v>688200</v>
      </c>
    </row>
    <row r="21" spans="1:20" ht="21.95" customHeight="1">
      <c r="A21" s="13">
        <v>169</v>
      </c>
      <c r="B21" s="2" t="s">
        <v>206</v>
      </c>
      <c r="C21" s="2" t="s">
        <v>207</v>
      </c>
      <c r="D21" s="2" t="s">
        <v>208</v>
      </c>
      <c r="E21" s="105" t="s">
        <v>461</v>
      </c>
      <c r="F21" s="113" t="s">
        <v>212</v>
      </c>
      <c r="G21" s="20">
        <v>533</v>
      </c>
      <c r="H21" s="26">
        <v>108</v>
      </c>
      <c r="I21" s="14"/>
      <c r="J21" s="59" t="s">
        <v>284</v>
      </c>
      <c r="K21" s="136" t="s">
        <v>285</v>
      </c>
      <c r="L21" s="23"/>
      <c r="M21" s="51"/>
      <c r="N21" s="48"/>
      <c r="O21" s="1">
        <f t="shared" si="0"/>
        <v>1</v>
      </c>
      <c r="P21" s="1" t="str">
        <f t="shared" si="1"/>
        <v>국유지</v>
      </c>
      <c r="Q21" s="1" t="str">
        <f t="shared" si="2"/>
        <v>국유지구</v>
      </c>
      <c r="R21" s="116">
        <v>1550</v>
      </c>
      <c r="S21" s="116">
        <f t="shared" si="3"/>
        <v>167400</v>
      </c>
      <c r="T21" s="116">
        <f t="shared" si="4"/>
        <v>502200</v>
      </c>
    </row>
    <row r="22" spans="1:20" ht="21.95" customHeight="1">
      <c r="A22" s="148">
        <v>170</v>
      </c>
      <c r="B22" s="149" t="s">
        <v>206</v>
      </c>
      <c r="C22" s="149" t="s">
        <v>207</v>
      </c>
      <c r="D22" s="149" t="s">
        <v>208</v>
      </c>
      <c r="E22" s="100" t="s">
        <v>462</v>
      </c>
      <c r="F22" s="108" t="s">
        <v>174</v>
      </c>
      <c r="G22" s="27">
        <v>3126</v>
      </c>
      <c r="H22" s="24">
        <v>2113</v>
      </c>
      <c r="I22" s="21"/>
      <c r="J22" s="62" t="s">
        <v>218</v>
      </c>
      <c r="K22" s="137" t="s">
        <v>254</v>
      </c>
      <c r="L22" s="22"/>
      <c r="M22" s="52"/>
      <c r="N22" s="147"/>
      <c r="O22" s="1">
        <f t="shared" si="0"/>
        <v>1</v>
      </c>
      <c r="P22" s="1" t="str">
        <f t="shared" si="1"/>
        <v>사유지</v>
      </c>
      <c r="Q22" s="1" t="str">
        <f t="shared" si="2"/>
        <v>사유지답</v>
      </c>
      <c r="R22" s="116">
        <v>4700</v>
      </c>
      <c r="S22" s="116">
        <f t="shared" si="3"/>
        <v>9931100</v>
      </c>
      <c r="T22" s="116">
        <f t="shared" si="4"/>
        <v>29793300</v>
      </c>
    </row>
    <row r="23" spans="1:20" ht="21.95" customHeight="1">
      <c r="A23" s="19">
        <v>171</v>
      </c>
      <c r="B23" s="3" t="s">
        <v>206</v>
      </c>
      <c r="C23" s="3" t="s">
        <v>207</v>
      </c>
      <c r="D23" s="3" t="s">
        <v>208</v>
      </c>
      <c r="E23" s="102" t="s">
        <v>463</v>
      </c>
      <c r="F23" s="110" t="s">
        <v>174</v>
      </c>
      <c r="G23" s="28">
        <v>3000</v>
      </c>
      <c r="H23" s="25">
        <v>9</v>
      </c>
      <c r="I23" s="15"/>
      <c r="J23" s="61" t="s">
        <v>220</v>
      </c>
      <c r="K23" s="135">
        <v>974</v>
      </c>
      <c r="L23" s="18"/>
      <c r="M23" s="49"/>
      <c r="N23" s="50"/>
      <c r="O23" s="1">
        <f t="shared" si="0"/>
        <v>1</v>
      </c>
      <c r="P23" s="1" t="str">
        <f t="shared" si="1"/>
        <v>사유지</v>
      </c>
      <c r="Q23" s="1" t="str">
        <f t="shared" si="2"/>
        <v>사유지답</v>
      </c>
      <c r="R23" s="116">
        <v>4700</v>
      </c>
      <c r="S23" s="116">
        <f t="shared" si="3"/>
        <v>42300</v>
      </c>
      <c r="T23" s="116">
        <f t="shared" si="4"/>
        <v>126900</v>
      </c>
    </row>
    <row r="24" spans="1:20" ht="21.95" customHeight="1">
      <c r="A24" s="19">
        <v>172</v>
      </c>
      <c r="B24" s="3" t="s">
        <v>206</v>
      </c>
      <c r="C24" s="3" t="s">
        <v>207</v>
      </c>
      <c r="D24" s="3" t="s">
        <v>208</v>
      </c>
      <c r="E24" s="102" t="s">
        <v>464</v>
      </c>
      <c r="F24" s="110" t="s">
        <v>213</v>
      </c>
      <c r="G24" s="28">
        <v>1470</v>
      </c>
      <c r="H24" s="25">
        <v>167</v>
      </c>
      <c r="I24" s="15"/>
      <c r="J24" s="61" t="s">
        <v>284</v>
      </c>
      <c r="K24" s="135" t="s">
        <v>285</v>
      </c>
      <c r="L24" s="18"/>
      <c r="M24" s="49"/>
      <c r="N24" s="50"/>
      <c r="O24" s="1">
        <f t="shared" si="0"/>
        <v>1</v>
      </c>
      <c r="P24" s="1" t="str">
        <f t="shared" si="1"/>
        <v>국유지</v>
      </c>
      <c r="Q24" s="1" t="str">
        <f t="shared" si="2"/>
        <v>국유지도</v>
      </c>
      <c r="R24" s="116">
        <v>1550</v>
      </c>
      <c r="S24" s="116">
        <f t="shared" si="3"/>
        <v>258850</v>
      </c>
      <c r="T24" s="116">
        <f t="shared" si="4"/>
        <v>776550</v>
      </c>
    </row>
    <row r="25" spans="1:20" ht="21.95" customHeight="1">
      <c r="A25" s="19">
        <v>173</v>
      </c>
      <c r="B25" s="3" t="s">
        <v>206</v>
      </c>
      <c r="C25" s="3" t="s">
        <v>207</v>
      </c>
      <c r="D25" s="3" t="s">
        <v>208</v>
      </c>
      <c r="E25" s="102" t="s">
        <v>465</v>
      </c>
      <c r="F25" s="110" t="s">
        <v>174</v>
      </c>
      <c r="G25" s="28">
        <v>3465</v>
      </c>
      <c r="H25" s="25">
        <v>2129</v>
      </c>
      <c r="I25" s="15"/>
      <c r="J25" s="61" t="s">
        <v>221</v>
      </c>
      <c r="K25" s="135" t="s">
        <v>255</v>
      </c>
      <c r="L25" s="18"/>
      <c r="M25" s="49"/>
      <c r="N25" s="50"/>
      <c r="O25" s="1">
        <f t="shared" si="0"/>
        <v>1</v>
      </c>
      <c r="P25" s="1" t="str">
        <f t="shared" si="1"/>
        <v>사유지</v>
      </c>
      <c r="Q25" s="1" t="str">
        <f t="shared" si="2"/>
        <v>사유지답</v>
      </c>
      <c r="R25" s="116">
        <v>4700</v>
      </c>
      <c r="S25" s="116">
        <f t="shared" si="3"/>
        <v>10006300</v>
      </c>
      <c r="T25" s="116">
        <f t="shared" si="4"/>
        <v>30018900</v>
      </c>
    </row>
    <row r="26" spans="1:20" ht="21.95" customHeight="1">
      <c r="A26" s="19">
        <v>174</v>
      </c>
      <c r="B26" s="3" t="s">
        <v>206</v>
      </c>
      <c r="C26" s="3" t="s">
        <v>207</v>
      </c>
      <c r="D26" s="3" t="s">
        <v>208</v>
      </c>
      <c r="E26" s="102" t="s">
        <v>466</v>
      </c>
      <c r="F26" s="110" t="s">
        <v>213</v>
      </c>
      <c r="G26" s="28">
        <v>500</v>
      </c>
      <c r="H26" s="25">
        <v>120</v>
      </c>
      <c r="I26" s="15"/>
      <c r="J26" s="61" t="s">
        <v>284</v>
      </c>
      <c r="K26" s="135" t="s">
        <v>285</v>
      </c>
      <c r="L26" s="18"/>
      <c r="M26" s="49"/>
      <c r="N26" s="50"/>
      <c r="O26" s="1">
        <f t="shared" si="0"/>
        <v>1</v>
      </c>
      <c r="P26" s="1" t="str">
        <f t="shared" si="1"/>
        <v>국유지</v>
      </c>
      <c r="Q26" s="1" t="str">
        <f t="shared" si="2"/>
        <v>국유지도</v>
      </c>
      <c r="R26" s="116">
        <v>1550</v>
      </c>
      <c r="S26" s="116">
        <f t="shared" si="3"/>
        <v>186000</v>
      </c>
      <c r="T26" s="116">
        <f t="shared" si="4"/>
        <v>558000</v>
      </c>
    </row>
    <row r="27" spans="1:20" ht="21.95" customHeight="1">
      <c r="A27" s="19">
        <v>175</v>
      </c>
      <c r="B27" s="3" t="s">
        <v>206</v>
      </c>
      <c r="C27" s="3" t="s">
        <v>207</v>
      </c>
      <c r="D27" s="3" t="s">
        <v>208</v>
      </c>
      <c r="E27" s="102" t="s">
        <v>467</v>
      </c>
      <c r="F27" s="110" t="s">
        <v>212</v>
      </c>
      <c r="G27" s="28">
        <v>403</v>
      </c>
      <c r="H27" s="25">
        <v>110</v>
      </c>
      <c r="I27" s="15"/>
      <c r="J27" s="61" t="s">
        <v>284</v>
      </c>
      <c r="K27" s="135" t="s">
        <v>285</v>
      </c>
      <c r="L27" s="18"/>
      <c r="M27" s="49"/>
      <c r="N27" s="50"/>
      <c r="O27" s="1">
        <f t="shared" si="0"/>
        <v>1</v>
      </c>
      <c r="P27" s="1" t="str">
        <f t="shared" ref="P27:P90" si="5">IF(J27="국유지", "국유지", "사유지")</f>
        <v>국유지</v>
      </c>
      <c r="Q27" s="1" t="str">
        <f t="shared" ref="Q27:Q90" si="6">P27&amp;F27</f>
        <v>국유지구</v>
      </c>
      <c r="R27" s="116">
        <v>1550</v>
      </c>
      <c r="S27" s="116">
        <f t="shared" si="3"/>
        <v>170500</v>
      </c>
      <c r="T27" s="116">
        <f t="shared" si="4"/>
        <v>511500</v>
      </c>
    </row>
    <row r="28" spans="1:20" ht="21.95" customHeight="1">
      <c r="A28" s="19">
        <v>176</v>
      </c>
      <c r="B28" s="3" t="s">
        <v>206</v>
      </c>
      <c r="C28" s="3" t="s">
        <v>207</v>
      </c>
      <c r="D28" s="3" t="s">
        <v>208</v>
      </c>
      <c r="E28" s="102" t="s">
        <v>468</v>
      </c>
      <c r="F28" s="110" t="s">
        <v>174</v>
      </c>
      <c r="G28" s="28">
        <v>3000</v>
      </c>
      <c r="H28" s="25">
        <v>6</v>
      </c>
      <c r="I28" s="15"/>
      <c r="J28" s="61" t="s">
        <v>222</v>
      </c>
      <c r="K28" s="135" t="s">
        <v>256</v>
      </c>
      <c r="L28" s="18"/>
      <c r="M28" s="49"/>
      <c r="N28" s="50"/>
      <c r="O28" s="1">
        <f t="shared" si="0"/>
        <v>1</v>
      </c>
      <c r="P28" s="1" t="str">
        <f t="shared" si="5"/>
        <v>사유지</v>
      </c>
      <c r="Q28" s="1" t="str">
        <f t="shared" si="6"/>
        <v>사유지답</v>
      </c>
      <c r="R28" s="116">
        <v>4700</v>
      </c>
      <c r="S28" s="116">
        <f t="shared" si="3"/>
        <v>28200</v>
      </c>
      <c r="T28" s="116">
        <f t="shared" si="4"/>
        <v>84600</v>
      </c>
    </row>
    <row r="29" spans="1:20" ht="21.95" customHeight="1">
      <c r="A29" s="19">
        <v>177</v>
      </c>
      <c r="B29" s="3" t="s">
        <v>206</v>
      </c>
      <c r="C29" s="3" t="s">
        <v>207</v>
      </c>
      <c r="D29" s="3" t="s">
        <v>208</v>
      </c>
      <c r="E29" s="102" t="s">
        <v>469</v>
      </c>
      <c r="F29" s="110" t="s">
        <v>174</v>
      </c>
      <c r="G29" s="28">
        <v>3000</v>
      </c>
      <c r="H29" s="25">
        <v>1041</v>
      </c>
      <c r="I29" s="15"/>
      <c r="J29" s="61" t="s">
        <v>223</v>
      </c>
      <c r="K29" s="135" t="s">
        <v>291</v>
      </c>
      <c r="L29" s="18"/>
      <c r="M29" s="49"/>
      <c r="N29" s="50"/>
      <c r="O29" s="1">
        <f t="shared" si="0"/>
        <v>1</v>
      </c>
      <c r="P29" s="1" t="str">
        <f t="shared" si="5"/>
        <v>사유지</v>
      </c>
      <c r="Q29" s="1" t="str">
        <f t="shared" si="6"/>
        <v>사유지답</v>
      </c>
      <c r="R29" s="116">
        <v>4700</v>
      </c>
      <c r="S29" s="116">
        <f t="shared" si="3"/>
        <v>4892700</v>
      </c>
      <c r="T29" s="116">
        <f t="shared" si="4"/>
        <v>14678100</v>
      </c>
    </row>
    <row r="30" spans="1:20" ht="21.95" customHeight="1">
      <c r="A30" s="19">
        <v>178</v>
      </c>
      <c r="B30" s="3" t="s">
        <v>206</v>
      </c>
      <c r="C30" s="3" t="s">
        <v>207</v>
      </c>
      <c r="D30" s="3" t="s">
        <v>208</v>
      </c>
      <c r="E30" s="102" t="s">
        <v>470</v>
      </c>
      <c r="F30" s="110" t="s">
        <v>174</v>
      </c>
      <c r="G30" s="28">
        <v>1276</v>
      </c>
      <c r="H30" s="25">
        <v>1269</v>
      </c>
      <c r="I30" s="15"/>
      <c r="J30" s="61" t="s">
        <v>224</v>
      </c>
      <c r="K30" s="135" t="s">
        <v>257</v>
      </c>
      <c r="L30" s="18"/>
      <c r="M30" s="49"/>
      <c r="N30" s="50"/>
      <c r="O30" s="1">
        <f t="shared" si="0"/>
        <v>1</v>
      </c>
      <c r="P30" s="1" t="str">
        <f t="shared" si="5"/>
        <v>사유지</v>
      </c>
      <c r="Q30" s="1" t="str">
        <f t="shared" si="6"/>
        <v>사유지답</v>
      </c>
      <c r="R30" s="116">
        <v>4700</v>
      </c>
      <c r="S30" s="116">
        <f t="shared" si="3"/>
        <v>5964300</v>
      </c>
      <c r="T30" s="116">
        <f t="shared" si="4"/>
        <v>17892900</v>
      </c>
    </row>
    <row r="31" spans="1:20" ht="21.95" customHeight="1">
      <c r="A31" s="19">
        <v>179</v>
      </c>
      <c r="B31" s="3" t="s">
        <v>206</v>
      </c>
      <c r="C31" s="3" t="s">
        <v>207</v>
      </c>
      <c r="D31" s="3" t="s">
        <v>208</v>
      </c>
      <c r="E31" s="102" t="s">
        <v>471</v>
      </c>
      <c r="F31" s="110" t="s">
        <v>212</v>
      </c>
      <c r="G31" s="28">
        <v>1102</v>
      </c>
      <c r="H31" s="25">
        <v>112</v>
      </c>
      <c r="I31" s="15"/>
      <c r="J31" s="61" t="s">
        <v>284</v>
      </c>
      <c r="K31" s="135" t="s">
        <v>285</v>
      </c>
      <c r="L31" s="18"/>
      <c r="M31" s="49"/>
      <c r="N31" s="50"/>
      <c r="O31" s="1">
        <f t="shared" si="0"/>
        <v>1</v>
      </c>
      <c r="P31" s="1" t="str">
        <f t="shared" si="5"/>
        <v>국유지</v>
      </c>
      <c r="Q31" s="1" t="str">
        <f t="shared" si="6"/>
        <v>국유지구</v>
      </c>
      <c r="R31" s="116">
        <v>1550</v>
      </c>
      <c r="S31" s="116">
        <f t="shared" si="3"/>
        <v>173600</v>
      </c>
      <c r="T31" s="116">
        <f t="shared" si="4"/>
        <v>520800</v>
      </c>
    </row>
    <row r="32" spans="1:20" ht="21.95" customHeight="1">
      <c r="A32" s="19">
        <v>180</v>
      </c>
      <c r="B32" s="3" t="s">
        <v>206</v>
      </c>
      <c r="C32" s="3" t="s">
        <v>207</v>
      </c>
      <c r="D32" s="3" t="s">
        <v>208</v>
      </c>
      <c r="E32" s="102" t="s">
        <v>472</v>
      </c>
      <c r="F32" s="110" t="s">
        <v>174</v>
      </c>
      <c r="G32" s="28">
        <v>2870</v>
      </c>
      <c r="H32" s="25">
        <v>1225</v>
      </c>
      <c r="I32" s="15"/>
      <c r="J32" s="61" t="s">
        <v>225</v>
      </c>
      <c r="K32" s="135" t="s">
        <v>258</v>
      </c>
      <c r="L32" s="18"/>
      <c r="M32" s="49"/>
      <c r="N32" s="50"/>
      <c r="O32" s="1">
        <f t="shared" si="0"/>
        <v>1</v>
      </c>
      <c r="P32" s="1" t="str">
        <f t="shared" si="5"/>
        <v>사유지</v>
      </c>
      <c r="Q32" s="1" t="str">
        <f t="shared" si="6"/>
        <v>사유지답</v>
      </c>
      <c r="R32" s="116">
        <v>4700</v>
      </c>
      <c r="S32" s="116">
        <f t="shared" si="3"/>
        <v>5757500</v>
      </c>
      <c r="T32" s="116">
        <f t="shared" si="4"/>
        <v>17272500</v>
      </c>
    </row>
    <row r="33" spans="1:20" ht="21.95" customHeight="1">
      <c r="A33" s="19">
        <v>181</v>
      </c>
      <c r="B33" s="3" t="s">
        <v>206</v>
      </c>
      <c r="C33" s="3" t="s">
        <v>207</v>
      </c>
      <c r="D33" s="3" t="s">
        <v>208</v>
      </c>
      <c r="E33" s="102" t="s">
        <v>473</v>
      </c>
      <c r="F33" s="110" t="s">
        <v>174</v>
      </c>
      <c r="G33" s="28">
        <v>1024</v>
      </c>
      <c r="H33" s="25">
        <v>1024</v>
      </c>
      <c r="I33" s="15"/>
      <c r="J33" s="61" t="s">
        <v>225</v>
      </c>
      <c r="K33" s="135" t="s">
        <v>258</v>
      </c>
      <c r="L33" s="18"/>
      <c r="M33" s="49"/>
      <c r="N33" s="50"/>
      <c r="O33" s="1">
        <f t="shared" si="0"/>
        <v>1</v>
      </c>
      <c r="P33" s="1" t="str">
        <f t="shared" si="5"/>
        <v>사유지</v>
      </c>
      <c r="Q33" s="1" t="str">
        <f t="shared" si="6"/>
        <v>사유지답</v>
      </c>
      <c r="R33" s="116">
        <v>4700</v>
      </c>
      <c r="S33" s="116">
        <f t="shared" si="3"/>
        <v>4812800</v>
      </c>
      <c r="T33" s="116">
        <f t="shared" si="4"/>
        <v>14438400</v>
      </c>
    </row>
    <row r="34" spans="1:20" ht="21.95" customHeight="1">
      <c r="A34" s="19">
        <v>182</v>
      </c>
      <c r="B34" s="3" t="s">
        <v>206</v>
      </c>
      <c r="C34" s="3" t="s">
        <v>207</v>
      </c>
      <c r="D34" s="3" t="s">
        <v>208</v>
      </c>
      <c r="E34" s="102" t="s">
        <v>418</v>
      </c>
      <c r="F34" s="110" t="s">
        <v>214</v>
      </c>
      <c r="G34" s="28">
        <v>4056</v>
      </c>
      <c r="H34" s="25">
        <v>2810</v>
      </c>
      <c r="I34" s="15"/>
      <c r="J34" s="66" t="s">
        <v>91</v>
      </c>
      <c r="K34" s="135" t="s">
        <v>250</v>
      </c>
      <c r="L34" s="18"/>
      <c r="M34" s="49"/>
      <c r="N34" s="50"/>
      <c r="O34" s="1">
        <f t="shared" si="0"/>
        <v>1</v>
      </c>
      <c r="P34" s="1" t="str">
        <f t="shared" si="5"/>
        <v>사유지</v>
      </c>
      <c r="Q34" s="1" t="str">
        <f t="shared" si="6"/>
        <v>사유지제</v>
      </c>
      <c r="R34" s="116">
        <v>1550</v>
      </c>
      <c r="S34" s="116">
        <f t="shared" si="3"/>
        <v>4355500</v>
      </c>
      <c r="T34" s="116">
        <f t="shared" si="4"/>
        <v>13066500</v>
      </c>
    </row>
    <row r="35" spans="1:20" ht="21.95" customHeight="1">
      <c r="A35" s="19">
        <v>183</v>
      </c>
      <c r="B35" s="3" t="s">
        <v>206</v>
      </c>
      <c r="C35" s="3" t="s">
        <v>207</v>
      </c>
      <c r="D35" s="3" t="s">
        <v>208</v>
      </c>
      <c r="E35" s="102" t="s">
        <v>474</v>
      </c>
      <c r="F35" s="110" t="s">
        <v>215</v>
      </c>
      <c r="G35" s="28">
        <v>26579</v>
      </c>
      <c r="H35" s="25">
        <v>6</v>
      </c>
      <c r="I35" s="15"/>
      <c r="J35" s="61" t="s">
        <v>226</v>
      </c>
      <c r="K35" s="135" t="s">
        <v>259</v>
      </c>
      <c r="L35" s="18"/>
      <c r="M35" s="49"/>
      <c r="N35" s="50"/>
      <c r="O35" s="1">
        <f t="shared" si="0"/>
        <v>1</v>
      </c>
      <c r="P35" s="1" t="str">
        <f t="shared" si="5"/>
        <v>사유지</v>
      </c>
      <c r="Q35" s="1" t="str">
        <f t="shared" si="6"/>
        <v>사유지임</v>
      </c>
      <c r="R35" s="116">
        <v>448</v>
      </c>
      <c r="S35" s="116">
        <f t="shared" si="3"/>
        <v>2688</v>
      </c>
      <c r="T35" s="116">
        <f t="shared" si="4"/>
        <v>8064</v>
      </c>
    </row>
    <row r="36" spans="1:20" ht="21.95" customHeight="1">
      <c r="A36" s="19">
        <v>184</v>
      </c>
      <c r="B36" s="3" t="s">
        <v>206</v>
      </c>
      <c r="C36" s="3" t="s">
        <v>207</v>
      </c>
      <c r="D36" s="3" t="s">
        <v>208</v>
      </c>
      <c r="E36" s="102" t="s">
        <v>475</v>
      </c>
      <c r="F36" s="110" t="s">
        <v>174</v>
      </c>
      <c r="G36" s="28">
        <v>1785</v>
      </c>
      <c r="H36" s="25">
        <v>263</v>
      </c>
      <c r="I36" s="15"/>
      <c r="J36" s="61" t="s">
        <v>227</v>
      </c>
      <c r="K36" s="135" t="s">
        <v>260</v>
      </c>
      <c r="L36" s="18"/>
      <c r="M36" s="49"/>
      <c r="N36" s="50"/>
      <c r="O36" s="1">
        <f t="shared" ref="O36:O67" si="7">COUNTIF(E36,E:E)</f>
        <v>1</v>
      </c>
      <c r="P36" s="1" t="str">
        <f t="shared" si="5"/>
        <v>사유지</v>
      </c>
      <c r="Q36" s="1" t="str">
        <f t="shared" si="6"/>
        <v>사유지답</v>
      </c>
      <c r="R36" s="116">
        <v>3780</v>
      </c>
      <c r="S36" s="116">
        <f t="shared" si="3"/>
        <v>994140</v>
      </c>
      <c r="T36" s="116">
        <f t="shared" si="4"/>
        <v>2982420</v>
      </c>
    </row>
    <row r="37" spans="1:20" ht="21.95" customHeight="1">
      <c r="A37" s="19">
        <v>185</v>
      </c>
      <c r="B37" s="3" t="s">
        <v>206</v>
      </c>
      <c r="C37" s="3" t="s">
        <v>207</v>
      </c>
      <c r="D37" s="3" t="s">
        <v>208</v>
      </c>
      <c r="E37" s="102" t="s">
        <v>476</v>
      </c>
      <c r="F37" s="110" t="s">
        <v>212</v>
      </c>
      <c r="G37" s="28">
        <v>890</v>
      </c>
      <c r="H37" s="25">
        <v>75</v>
      </c>
      <c r="I37" s="15"/>
      <c r="J37" s="66" t="s">
        <v>91</v>
      </c>
      <c r="K37" s="135" t="s">
        <v>250</v>
      </c>
      <c r="L37" s="18"/>
      <c r="M37" s="49"/>
      <c r="N37" s="50"/>
      <c r="O37" s="1">
        <f t="shared" si="7"/>
        <v>1</v>
      </c>
      <c r="P37" s="1" t="str">
        <f t="shared" si="5"/>
        <v>사유지</v>
      </c>
      <c r="Q37" s="1" t="str">
        <f t="shared" si="6"/>
        <v>사유지구</v>
      </c>
      <c r="R37" s="116">
        <v>1550</v>
      </c>
      <c r="S37" s="116">
        <f t="shared" si="3"/>
        <v>116250</v>
      </c>
      <c r="T37" s="116">
        <f t="shared" si="4"/>
        <v>348750</v>
      </c>
    </row>
    <row r="38" spans="1:20" ht="21.95" customHeight="1">
      <c r="A38" s="19">
        <v>186</v>
      </c>
      <c r="B38" s="3" t="s">
        <v>206</v>
      </c>
      <c r="C38" s="3" t="s">
        <v>207</v>
      </c>
      <c r="D38" s="3" t="s">
        <v>208</v>
      </c>
      <c r="E38" s="102" t="s">
        <v>477</v>
      </c>
      <c r="F38" s="110" t="s">
        <v>213</v>
      </c>
      <c r="G38" s="28">
        <v>1882</v>
      </c>
      <c r="H38" s="25">
        <v>482</v>
      </c>
      <c r="I38" s="15"/>
      <c r="J38" s="61" t="s">
        <v>284</v>
      </c>
      <c r="K38" s="135" t="s">
        <v>285</v>
      </c>
      <c r="L38" s="18"/>
      <c r="M38" s="49"/>
      <c r="N38" s="50"/>
      <c r="O38" s="1">
        <f t="shared" si="7"/>
        <v>1</v>
      </c>
      <c r="P38" s="1" t="str">
        <f t="shared" si="5"/>
        <v>국유지</v>
      </c>
      <c r="Q38" s="1" t="str">
        <f t="shared" si="6"/>
        <v>국유지도</v>
      </c>
      <c r="R38" s="116">
        <v>1550</v>
      </c>
      <c r="S38" s="116">
        <f t="shared" si="3"/>
        <v>747100</v>
      </c>
      <c r="T38" s="116">
        <f t="shared" si="4"/>
        <v>2241300</v>
      </c>
    </row>
    <row r="39" spans="1:20" ht="21.95" customHeight="1">
      <c r="A39" s="13">
        <v>187</v>
      </c>
      <c r="B39" s="2" t="s">
        <v>206</v>
      </c>
      <c r="C39" s="2" t="s">
        <v>207</v>
      </c>
      <c r="D39" s="2" t="s">
        <v>208</v>
      </c>
      <c r="E39" s="105" t="s">
        <v>478</v>
      </c>
      <c r="F39" s="113" t="s">
        <v>213</v>
      </c>
      <c r="G39" s="20">
        <v>305</v>
      </c>
      <c r="H39" s="26">
        <v>305</v>
      </c>
      <c r="I39" s="14"/>
      <c r="J39" s="59" t="s">
        <v>284</v>
      </c>
      <c r="K39" s="136" t="s">
        <v>25</v>
      </c>
      <c r="L39" s="23"/>
      <c r="M39" s="51"/>
      <c r="N39" s="48"/>
      <c r="O39" s="1">
        <f t="shared" si="7"/>
        <v>1</v>
      </c>
      <c r="P39" s="1" t="str">
        <f t="shared" si="5"/>
        <v>국유지</v>
      </c>
      <c r="Q39" s="1" t="str">
        <f t="shared" si="6"/>
        <v>국유지도</v>
      </c>
      <c r="R39" s="116">
        <v>1550</v>
      </c>
      <c r="S39" s="116">
        <f t="shared" si="3"/>
        <v>472750</v>
      </c>
      <c r="T39" s="116">
        <f t="shared" si="4"/>
        <v>1418250</v>
      </c>
    </row>
    <row r="40" spans="1:20" ht="21.95" customHeight="1">
      <c r="A40" s="148">
        <v>188</v>
      </c>
      <c r="B40" s="149" t="s">
        <v>206</v>
      </c>
      <c r="C40" s="149" t="s">
        <v>207</v>
      </c>
      <c r="D40" s="149" t="s">
        <v>208</v>
      </c>
      <c r="E40" s="100" t="s">
        <v>479</v>
      </c>
      <c r="F40" s="108" t="s">
        <v>174</v>
      </c>
      <c r="G40" s="27">
        <v>2359</v>
      </c>
      <c r="H40" s="24">
        <v>141</v>
      </c>
      <c r="I40" s="149"/>
      <c r="J40" s="62" t="s">
        <v>228</v>
      </c>
      <c r="K40" s="137" t="s">
        <v>261</v>
      </c>
      <c r="L40" s="22"/>
      <c r="M40" s="52"/>
      <c r="N40" s="147"/>
      <c r="O40" s="1">
        <f t="shared" si="7"/>
        <v>1</v>
      </c>
      <c r="P40" s="1" t="str">
        <f t="shared" si="5"/>
        <v>사유지</v>
      </c>
      <c r="Q40" s="1" t="str">
        <f t="shared" si="6"/>
        <v>사유지답</v>
      </c>
      <c r="R40" s="116">
        <v>5630</v>
      </c>
      <c r="S40" s="116">
        <f t="shared" si="3"/>
        <v>793830</v>
      </c>
      <c r="T40" s="116">
        <f t="shared" si="4"/>
        <v>2381490</v>
      </c>
    </row>
    <row r="41" spans="1:20" ht="21.95" customHeight="1">
      <c r="A41" s="19">
        <v>189</v>
      </c>
      <c r="B41" s="3" t="s">
        <v>206</v>
      </c>
      <c r="C41" s="3" t="s">
        <v>207</v>
      </c>
      <c r="D41" s="3" t="s">
        <v>208</v>
      </c>
      <c r="E41" s="102" t="s">
        <v>480</v>
      </c>
      <c r="F41" s="110" t="s">
        <v>174</v>
      </c>
      <c r="G41" s="28">
        <v>1161</v>
      </c>
      <c r="H41" s="25">
        <v>229</v>
      </c>
      <c r="I41" s="3"/>
      <c r="J41" s="61" t="s">
        <v>229</v>
      </c>
      <c r="K41" s="135" t="s">
        <v>262</v>
      </c>
      <c r="L41" s="18"/>
      <c r="M41" s="49"/>
      <c r="N41" s="50"/>
      <c r="O41" s="1">
        <f t="shared" si="7"/>
        <v>1</v>
      </c>
      <c r="P41" s="1" t="str">
        <f t="shared" si="5"/>
        <v>사유지</v>
      </c>
      <c r="Q41" s="1" t="str">
        <f t="shared" si="6"/>
        <v>사유지답</v>
      </c>
      <c r="R41" s="116">
        <v>5630</v>
      </c>
      <c r="S41" s="116">
        <f t="shared" si="3"/>
        <v>1289270</v>
      </c>
      <c r="T41" s="116">
        <f t="shared" si="4"/>
        <v>3867810</v>
      </c>
    </row>
    <row r="42" spans="1:20" ht="21.95" customHeight="1">
      <c r="A42" s="19">
        <v>190</v>
      </c>
      <c r="B42" s="3" t="s">
        <v>206</v>
      </c>
      <c r="C42" s="3" t="s">
        <v>207</v>
      </c>
      <c r="D42" s="3" t="s">
        <v>208</v>
      </c>
      <c r="E42" s="102" t="s">
        <v>481</v>
      </c>
      <c r="F42" s="110" t="s">
        <v>212</v>
      </c>
      <c r="G42" s="28">
        <v>1866</v>
      </c>
      <c r="H42" s="25">
        <v>503</v>
      </c>
      <c r="I42" s="3"/>
      <c r="J42" s="61" t="s">
        <v>284</v>
      </c>
      <c r="K42" s="135" t="s">
        <v>285</v>
      </c>
      <c r="L42" s="18"/>
      <c r="M42" s="49"/>
      <c r="N42" s="50"/>
      <c r="O42" s="1">
        <f t="shared" si="7"/>
        <v>1</v>
      </c>
      <c r="P42" s="1" t="str">
        <f t="shared" si="5"/>
        <v>국유지</v>
      </c>
      <c r="Q42" s="1" t="str">
        <f t="shared" si="6"/>
        <v>국유지구</v>
      </c>
      <c r="R42" s="116">
        <v>1550</v>
      </c>
      <c r="S42" s="116">
        <f t="shared" si="3"/>
        <v>779650</v>
      </c>
      <c r="T42" s="116">
        <f t="shared" si="4"/>
        <v>2338950</v>
      </c>
    </row>
    <row r="43" spans="1:20" ht="21.95" customHeight="1">
      <c r="A43" s="19">
        <v>191</v>
      </c>
      <c r="B43" s="3" t="s">
        <v>206</v>
      </c>
      <c r="C43" s="3" t="s">
        <v>207</v>
      </c>
      <c r="D43" s="3" t="s">
        <v>208</v>
      </c>
      <c r="E43" s="102" t="s">
        <v>482</v>
      </c>
      <c r="F43" s="110" t="s">
        <v>174</v>
      </c>
      <c r="G43" s="28">
        <v>3500</v>
      </c>
      <c r="H43" s="25">
        <v>1921</v>
      </c>
      <c r="I43" s="15"/>
      <c r="J43" s="61" t="s">
        <v>229</v>
      </c>
      <c r="K43" s="138" t="s">
        <v>263</v>
      </c>
      <c r="L43" s="18"/>
      <c r="M43" s="49"/>
      <c r="N43" s="50"/>
      <c r="O43" s="1">
        <f t="shared" si="7"/>
        <v>1</v>
      </c>
      <c r="P43" s="1" t="str">
        <f t="shared" si="5"/>
        <v>사유지</v>
      </c>
      <c r="Q43" s="1" t="str">
        <f t="shared" si="6"/>
        <v>사유지답</v>
      </c>
      <c r="R43" s="116">
        <v>5630</v>
      </c>
      <c r="S43" s="116">
        <f t="shared" si="3"/>
        <v>10815230</v>
      </c>
      <c r="T43" s="116">
        <f t="shared" si="4"/>
        <v>32445690</v>
      </c>
    </row>
    <row r="44" spans="1:20" ht="21.95" customHeight="1">
      <c r="A44" s="19">
        <v>192</v>
      </c>
      <c r="B44" s="3" t="s">
        <v>206</v>
      </c>
      <c r="C44" s="3" t="s">
        <v>207</v>
      </c>
      <c r="D44" s="3" t="s">
        <v>208</v>
      </c>
      <c r="E44" s="102" t="s">
        <v>483</v>
      </c>
      <c r="F44" s="110" t="s">
        <v>174</v>
      </c>
      <c r="G44" s="28">
        <v>3000</v>
      </c>
      <c r="H44" s="25">
        <v>219</v>
      </c>
      <c r="I44" s="15"/>
      <c r="J44" s="61" t="s">
        <v>230</v>
      </c>
      <c r="K44" s="135" t="s">
        <v>264</v>
      </c>
      <c r="L44" s="18"/>
      <c r="M44" s="49"/>
      <c r="N44" s="50"/>
      <c r="O44" s="1">
        <f t="shared" si="7"/>
        <v>1</v>
      </c>
      <c r="P44" s="1" t="str">
        <f t="shared" si="5"/>
        <v>사유지</v>
      </c>
      <c r="Q44" s="1" t="str">
        <f t="shared" si="6"/>
        <v>사유지답</v>
      </c>
      <c r="R44" s="116">
        <v>4840</v>
      </c>
      <c r="S44" s="116">
        <f t="shared" si="3"/>
        <v>1059960</v>
      </c>
      <c r="T44" s="116">
        <f t="shared" si="4"/>
        <v>3179880</v>
      </c>
    </row>
    <row r="45" spans="1:20" ht="21.95" customHeight="1">
      <c r="A45" s="19">
        <v>193</v>
      </c>
      <c r="B45" s="3" t="s">
        <v>206</v>
      </c>
      <c r="C45" s="3" t="s">
        <v>207</v>
      </c>
      <c r="D45" s="3" t="s">
        <v>208</v>
      </c>
      <c r="E45" s="102" t="s">
        <v>484</v>
      </c>
      <c r="F45" s="110" t="s">
        <v>174</v>
      </c>
      <c r="G45" s="28">
        <v>2518</v>
      </c>
      <c r="H45" s="25">
        <v>2141</v>
      </c>
      <c r="I45" s="15"/>
      <c r="J45" s="61" t="s">
        <v>284</v>
      </c>
      <c r="K45" s="135" t="s">
        <v>286</v>
      </c>
      <c r="L45" s="18"/>
      <c r="M45" s="49"/>
      <c r="N45" s="50"/>
      <c r="O45" s="1">
        <f t="shared" si="7"/>
        <v>1</v>
      </c>
      <c r="P45" s="1" t="str">
        <f t="shared" si="5"/>
        <v>국유지</v>
      </c>
      <c r="Q45" s="1" t="str">
        <f t="shared" si="6"/>
        <v>국유지답</v>
      </c>
      <c r="R45" s="116">
        <v>4840</v>
      </c>
      <c r="S45" s="116">
        <f t="shared" ref="S45:S108" si="8">IF(R45="-","-",H45*R45)</f>
        <v>10362440</v>
      </c>
      <c r="T45" s="116">
        <f t="shared" ref="T45:T108" si="9">IF(R45="-","-",S45*3)</f>
        <v>31087320</v>
      </c>
    </row>
    <row r="46" spans="1:20" ht="21.95" customHeight="1">
      <c r="A46" s="19">
        <v>194</v>
      </c>
      <c r="B46" s="3" t="s">
        <v>206</v>
      </c>
      <c r="C46" s="3" t="s">
        <v>207</v>
      </c>
      <c r="D46" s="3" t="s">
        <v>208</v>
      </c>
      <c r="E46" s="102" t="s">
        <v>485</v>
      </c>
      <c r="F46" s="110" t="s">
        <v>213</v>
      </c>
      <c r="G46" s="28">
        <v>661</v>
      </c>
      <c r="H46" s="25">
        <v>114</v>
      </c>
      <c r="I46" s="15"/>
      <c r="J46" s="61" t="s">
        <v>284</v>
      </c>
      <c r="K46" s="135" t="s">
        <v>285</v>
      </c>
      <c r="L46" s="18"/>
      <c r="M46" s="49"/>
      <c r="N46" s="50"/>
      <c r="O46" s="1">
        <f t="shared" si="7"/>
        <v>1</v>
      </c>
      <c r="P46" s="1" t="str">
        <f t="shared" si="5"/>
        <v>국유지</v>
      </c>
      <c r="Q46" s="1" t="str">
        <f t="shared" si="6"/>
        <v>국유지도</v>
      </c>
      <c r="R46" s="116">
        <v>1550</v>
      </c>
      <c r="S46" s="116">
        <f t="shared" si="8"/>
        <v>176700</v>
      </c>
      <c r="T46" s="116">
        <f t="shared" si="9"/>
        <v>530100</v>
      </c>
    </row>
    <row r="47" spans="1:20" ht="21.95" customHeight="1">
      <c r="A47" s="19">
        <v>195</v>
      </c>
      <c r="B47" s="3" t="s">
        <v>206</v>
      </c>
      <c r="C47" s="3" t="s">
        <v>207</v>
      </c>
      <c r="D47" s="3" t="s">
        <v>208</v>
      </c>
      <c r="E47" s="102" t="s">
        <v>486</v>
      </c>
      <c r="F47" s="110" t="s">
        <v>174</v>
      </c>
      <c r="G47" s="28">
        <v>3000</v>
      </c>
      <c r="H47" s="25">
        <v>375</v>
      </c>
      <c r="I47" s="15"/>
      <c r="J47" s="61" t="s">
        <v>231</v>
      </c>
      <c r="K47" s="135" t="s">
        <v>265</v>
      </c>
      <c r="L47" s="18"/>
      <c r="M47" s="49"/>
      <c r="N47" s="50"/>
      <c r="O47" s="1">
        <f t="shared" si="7"/>
        <v>1</v>
      </c>
      <c r="P47" s="1" t="str">
        <f t="shared" si="5"/>
        <v>사유지</v>
      </c>
      <c r="Q47" s="1" t="str">
        <f t="shared" si="6"/>
        <v>사유지답</v>
      </c>
      <c r="R47" s="116">
        <v>4700</v>
      </c>
      <c r="S47" s="116">
        <f t="shared" si="8"/>
        <v>1762500</v>
      </c>
      <c r="T47" s="116">
        <f t="shared" si="9"/>
        <v>5287500</v>
      </c>
    </row>
    <row r="48" spans="1:20" ht="21.95" customHeight="1">
      <c r="A48" s="19">
        <v>196</v>
      </c>
      <c r="B48" s="3" t="s">
        <v>206</v>
      </c>
      <c r="C48" s="3" t="s">
        <v>207</v>
      </c>
      <c r="D48" s="3" t="s">
        <v>208</v>
      </c>
      <c r="E48" s="102" t="s">
        <v>487</v>
      </c>
      <c r="F48" s="110" t="s">
        <v>174</v>
      </c>
      <c r="G48" s="28">
        <v>2262</v>
      </c>
      <c r="H48" s="25">
        <v>2057</v>
      </c>
      <c r="I48" s="35"/>
      <c r="J48" s="61" t="s">
        <v>232</v>
      </c>
      <c r="K48" s="135" t="s">
        <v>232</v>
      </c>
      <c r="L48" s="18"/>
      <c r="M48" s="49"/>
      <c r="N48" s="50"/>
      <c r="O48" s="1">
        <f t="shared" si="7"/>
        <v>1</v>
      </c>
      <c r="P48" s="1" t="str">
        <f t="shared" si="5"/>
        <v>사유지</v>
      </c>
      <c r="Q48" s="1" t="str">
        <f t="shared" si="6"/>
        <v>사유지답</v>
      </c>
      <c r="R48" s="116">
        <v>4700</v>
      </c>
      <c r="S48" s="116">
        <f t="shared" si="8"/>
        <v>9667900</v>
      </c>
      <c r="T48" s="116">
        <f t="shared" si="9"/>
        <v>29003700</v>
      </c>
    </row>
    <row r="49" spans="1:20" ht="21.95" customHeight="1">
      <c r="A49" s="19">
        <v>197</v>
      </c>
      <c r="B49" s="3" t="s">
        <v>206</v>
      </c>
      <c r="C49" s="3" t="s">
        <v>207</v>
      </c>
      <c r="D49" s="3" t="s">
        <v>209</v>
      </c>
      <c r="E49" s="102" t="s">
        <v>488</v>
      </c>
      <c r="F49" s="110" t="s">
        <v>214</v>
      </c>
      <c r="G49" s="28">
        <v>18863</v>
      </c>
      <c r="H49" s="25">
        <v>10814</v>
      </c>
      <c r="I49" s="15"/>
      <c r="J49" s="66" t="s">
        <v>91</v>
      </c>
      <c r="K49" s="135" t="s">
        <v>250</v>
      </c>
      <c r="L49" s="18"/>
      <c r="M49" s="49"/>
      <c r="N49" s="50"/>
      <c r="O49" s="1">
        <f t="shared" si="7"/>
        <v>1</v>
      </c>
      <c r="P49" s="1" t="str">
        <f t="shared" si="5"/>
        <v>사유지</v>
      </c>
      <c r="Q49" s="1" t="str">
        <f t="shared" si="6"/>
        <v>사유지제</v>
      </c>
      <c r="R49" s="116">
        <v>1480</v>
      </c>
      <c r="S49" s="116">
        <f t="shared" si="8"/>
        <v>16004720</v>
      </c>
      <c r="T49" s="116">
        <f t="shared" si="9"/>
        <v>48014160</v>
      </c>
    </row>
    <row r="50" spans="1:20" ht="21.95" customHeight="1">
      <c r="A50" s="19">
        <v>198</v>
      </c>
      <c r="B50" s="3" t="s">
        <v>206</v>
      </c>
      <c r="C50" s="3" t="s">
        <v>207</v>
      </c>
      <c r="D50" s="3" t="s">
        <v>208</v>
      </c>
      <c r="E50" s="102" t="s">
        <v>489</v>
      </c>
      <c r="F50" s="110" t="s">
        <v>212</v>
      </c>
      <c r="G50" s="28">
        <v>2846</v>
      </c>
      <c r="H50" s="25">
        <v>144</v>
      </c>
      <c r="I50" s="15"/>
      <c r="J50" s="61" t="s">
        <v>284</v>
      </c>
      <c r="K50" s="135" t="s">
        <v>285</v>
      </c>
      <c r="L50" s="18"/>
      <c r="M50" s="49"/>
      <c r="N50" s="50"/>
      <c r="O50" s="1">
        <f t="shared" si="7"/>
        <v>1</v>
      </c>
      <c r="P50" s="1" t="str">
        <f t="shared" si="5"/>
        <v>국유지</v>
      </c>
      <c r="Q50" s="1" t="str">
        <f t="shared" si="6"/>
        <v>국유지구</v>
      </c>
      <c r="R50" s="116">
        <v>1550</v>
      </c>
      <c r="S50" s="116">
        <f t="shared" si="8"/>
        <v>223200</v>
      </c>
      <c r="T50" s="116">
        <f t="shared" si="9"/>
        <v>669600</v>
      </c>
    </row>
    <row r="51" spans="1:20" ht="21.95" customHeight="1">
      <c r="A51" s="19">
        <v>199</v>
      </c>
      <c r="B51" s="3" t="s">
        <v>206</v>
      </c>
      <c r="C51" s="3" t="s">
        <v>207</v>
      </c>
      <c r="D51" s="3" t="s">
        <v>208</v>
      </c>
      <c r="E51" s="102" t="s">
        <v>490</v>
      </c>
      <c r="F51" s="110" t="s">
        <v>213</v>
      </c>
      <c r="G51" s="28">
        <v>1609</v>
      </c>
      <c r="H51" s="25">
        <v>159</v>
      </c>
      <c r="I51" s="15"/>
      <c r="J51" s="61" t="s">
        <v>284</v>
      </c>
      <c r="K51" s="135" t="s">
        <v>285</v>
      </c>
      <c r="L51" s="18"/>
      <c r="M51" s="49"/>
      <c r="N51" s="50"/>
      <c r="O51" s="1">
        <f t="shared" si="7"/>
        <v>1</v>
      </c>
      <c r="P51" s="1" t="str">
        <f t="shared" si="5"/>
        <v>국유지</v>
      </c>
      <c r="Q51" s="1" t="str">
        <f t="shared" si="6"/>
        <v>국유지도</v>
      </c>
      <c r="R51" s="116">
        <v>1550</v>
      </c>
      <c r="S51" s="116">
        <f t="shared" si="8"/>
        <v>246450</v>
      </c>
      <c r="T51" s="116">
        <f t="shared" si="9"/>
        <v>739350</v>
      </c>
    </row>
    <row r="52" spans="1:20" ht="21.95" customHeight="1">
      <c r="A52" s="19">
        <v>200</v>
      </c>
      <c r="B52" s="3" t="s">
        <v>206</v>
      </c>
      <c r="C52" s="3" t="s">
        <v>207</v>
      </c>
      <c r="D52" s="3" t="s">
        <v>209</v>
      </c>
      <c r="E52" s="102" t="s">
        <v>491</v>
      </c>
      <c r="F52" s="110" t="s">
        <v>212</v>
      </c>
      <c r="G52" s="28">
        <v>1189</v>
      </c>
      <c r="H52" s="25">
        <v>97</v>
      </c>
      <c r="I52" s="15"/>
      <c r="J52" s="61" t="s">
        <v>284</v>
      </c>
      <c r="K52" s="135" t="s">
        <v>285</v>
      </c>
      <c r="L52" s="18"/>
      <c r="M52" s="49"/>
      <c r="N52" s="50"/>
      <c r="O52" s="1">
        <f t="shared" si="7"/>
        <v>1</v>
      </c>
      <c r="P52" s="1" t="str">
        <f t="shared" si="5"/>
        <v>국유지</v>
      </c>
      <c r="Q52" s="1" t="str">
        <f t="shared" si="6"/>
        <v>국유지구</v>
      </c>
      <c r="R52" s="116">
        <v>1480</v>
      </c>
      <c r="S52" s="116">
        <f t="shared" si="8"/>
        <v>143560</v>
      </c>
      <c r="T52" s="116">
        <f t="shared" si="9"/>
        <v>430680</v>
      </c>
    </row>
    <row r="53" spans="1:20" ht="21.95" customHeight="1">
      <c r="A53" s="19">
        <v>201</v>
      </c>
      <c r="B53" s="3" t="s">
        <v>206</v>
      </c>
      <c r="C53" s="3" t="s">
        <v>207</v>
      </c>
      <c r="D53" s="3" t="s">
        <v>209</v>
      </c>
      <c r="E53" s="102" t="s">
        <v>492</v>
      </c>
      <c r="F53" s="110" t="s">
        <v>174</v>
      </c>
      <c r="G53" s="28">
        <v>2704</v>
      </c>
      <c r="H53" s="25">
        <v>2334</v>
      </c>
      <c r="I53" s="3"/>
      <c r="J53" s="61" t="s">
        <v>233</v>
      </c>
      <c r="K53" s="135" t="s">
        <v>266</v>
      </c>
      <c r="L53" s="18"/>
      <c r="M53" s="49"/>
      <c r="N53" s="50"/>
      <c r="O53" s="1">
        <f t="shared" si="7"/>
        <v>1</v>
      </c>
      <c r="P53" s="1" t="str">
        <f t="shared" si="5"/>
        <v>사유지</v>
      </c>
      <c r="Q53" s="1" t="str">
        <f t="shared" si="6"/>
        <v>사유지답</v>
      </c>
      <c r="R53" s="116">
        <v>4500</v>
      </c>
      <c r="S53" s="116">
        <f t="shared" si="8"/>
        <v>10503000</v>
      </c>
      <c r="T53" s="116">
        <f t="shared" si="9"/>
        <v>31509000</v>
      </c>
    </row>
    <row r="54" spans="1:20" ht="21.95" customHeight="1">
      <c r="A54" s="19">
        <v>202</v>
      </c>
      <c r="B54" s="3" t="s">
        <v>206</v>
      </c>
      <c r="C54" s="3" t="s">
        <v>207</v>
      </c>
      <c r="D54" s="3" t="s">
        <v>209</v>
      </c>
      <c r="E54" s="102" t="s">
        <v>493</v>
      </c>
      <c r="F54" s="110" t="s">
        <v>211</v>
      </c>
      <c r="G54" s="28">
        <v>29931</v>
      </c>
      <c r="H54" s="25">
        <v>20553</v>
      </c>
      <c r="I54" s="3"/>
      <c r="J54" s="66" t="s">
        <v>91</v>
      </c>
      <c r="K54" s="135" t="s">
        <v>250</v>
      </c>
      <c r="L54" s="18"/>
      <c r="M54" s="49"/>
      <c r="N54" s="50"/>
      <c r="O54" s="1">
        <f t="shared" si="7"/>
        <v>1</v>
      </c>
      <c r="P54" s="1" t="str">
        <f t="shared" si="5"/>
        <v>사유지</v>
      </c>
      <c r="Q54" s="1" t="str">
        <f t="shared" si="6"/>
        <v>사유지천</v>
      </c>
      <c r="R54" s="116">
        <v>1480</v>
      </c>
      <c r="S54" s="116">
        <f t="shared" si="8"/>
        <v>30418440</v>
      </c>
      <c r="T54" s="116">
        <f t="shared" si="9"/>
        <v>91255320</v>
      </c>
    </row>
    <row r="55" spans="1:20" ht="21.95" customHeight="1">
      <c r="A55" s="19">
        <v>203</v>
      </c>
      <c r="B55" s="3" t="s">
        <v>206</v>
      </c>
      <c r="C55" s="3" t="s">
        <v>207</v>
      </c>
      <c r="D55" s="3" t="s">
        <v>209</v>
      </c>
      <c r="E55" s="102" t="s">
        <v>494</v>
      </c>
      <c r="F55" s="110" t="s">
        <v>174</v>
      </c>
      <c r="G55" s="28">
        <v>1960</v>
      </c>
      <c r="H55" s="25">
        <v>237</v>
      </c>
      <c r="I55" s="3"/>
      <c r="J55" s="61" t="s">
        <v>234</v>
      </c>
      <c r="K55" s="135" t="s">
        <v>267</v>
      </c>
      <c r="L55" s="18"/>
      <c r="M55" s="49"/>
      <c r="N55" s="50"/>
      <c r="O55" s="1">
        <f t="shared" si="7"/>
        <v>1</v>
      </c>
      <c r="P55" s="1" t="str">
        <f t="shared" si="5"/>
        <v>사유지</v>
      </c>
      <c r="Q55" s="1" t="str">
        <f t="shared" si="6"/>
        <v>사유지답</v>
      </c>
      <c r="R55" s="116">
        <v>4500</v>
      </c>
      <c r="S55" s="116">
        <f t="shared" si="8"/>
        <v>1066500</v>
      </c>
      <c r="T55" s="116">
        <f t="shared" si="9"/>
        <v>3199500</v>
      </c>
    </row>
    <row r="56" spans="1:20" ht="21.95" customHeight="1">
      <c r="A56" s="19">
        <v>204</v>
      </c>
      <c r="B56" s="3" t="s">
        <v>206</v>
      </c>
      <c r="C56" s="3" t="s">
        <v>207</v>
      </c>
      <c r="D56" s="3" t="s">
        <v>209</v>
      </c>
      <c r="E56" s="102" t="s">
        <v>495</v>
      </c>
      <c r="F56" s="110" t="s">
        <v>212</v>
      </c>
      <c r="G56" s="28">
        <v>2667</v>
      </c>
      <c r="H56" s="25">
        <v>183</v>
      </c>
      <c r="I56" s="3"/>
      <c r="J56" s="61" t="s">
        <v>284</v>
      </c>
      <c r="K56" s="135" t="s">
        <v>285</v>
      </c>
      <c r="L56" s="18"/>
      <c r="M56" s="49"/>
      <c r="N56" s="50"/>
      <c r="O56" s="1">
        <f t="shared" si="7"/>
        <v>1</v>
      </c>
      <c r="P56" s="1" t="str">
        <f t="shared" si="5"/>
        <v>국유지</v>
      </c>
      <c r="Q56" s="1" t="str">
        <f t="shared" si="6"/>
        <v>국유지구</v>
      </c>
      <c r="R56" s="116">
        <v>1480</v>
      </c>
      <c r="S56" s="116">
        <f t="shared" si="8"/>
        <v>270840</v>
      </c>
      <c r="T56" s="116">
        <f t="shared" si="9"/>
        <v>812520</v>
      </c>
    </row>
    <row r="57" spans="1:20" ht="21.95" customHeight="1">
      <c r="A57" s="13">
        <v>205</v>
      </c>
      <c r="B57" s="2" t="s">
        <v>206</v>
      </c>
      <c r="C57" s="2" t="s">
        <v>207</v>
      </c>
      <c r="D57" s="2" t="s">
        <v>209</v>
      </c>
      <c r="E57" s="105" t="s">
        <v>496</v>
      </c>
      <c r="F57" s="113" t="s">
        <v>174</v>
      </c>
      <c r="G57" s="20">
        <v>2148</v>
      </c>
      <c r="H57" s="26">
        <v>2073</v>
      </c>
      <c r="I57" s="2"/>
      <c r="J57" s="59" t="s">
        <v>235</v>
      </c>
      <c r="K57" s="136" t="s">
        <v>268</v>
      </c>
      <c r="L57" s="23"/>
      <c r="M57" s="51"/>
      <c r="N57" s="48"/>
      <c r="O57" s="1">
        <f t="shared" si="7"/>
        <v>1</v>
      </c>
      <c r="P57" s="1" t="str">
        <f t="shared" si="5"/>
        <v>사유지</v>
      </c>
      <c r="Q57" s="1" t="str">
        <f t="shared" si="6"/>
        <v>사유지답</v>
      </c>
      <c r="R57" s="116">
        <v>4500</v>
      </c>
      <c r="S57" s="116">
        <f t="shared" si="8"/>
        <v>9328500</v>
      </c>
      <c r="T57" s="116">
        <f t="shared" si="9"/>
        <v>27985500</v>
      </c>
    </row>
    <row r="58" spans="1:20" ht="21.95" customHeight="1">
      <c r="A58" s="148">
        <v>206</v>
      </c>
      <c r="B58" s="149" t="s">
        <v>206</v>
      </c>
      <c r="C58" s="149" t="s">
        <v>207</v>
      </c>
      <c r="D58" s="149" t="s">
        <v>209</v>
      </c>
      <c r="E58" s="100" t="s">
        <v>497</v>
      </c>
      <c r="F58" s="108" t="s">
        <v>174</v>
      </c>
      <c r="G58" s="27">
        <v>3000</v>
      </c>
      <c r="H58" s="24">
        <v>550</v>
      </c>
      <c r="I58" s="149"/>
      <c r="J58" s="62" t="s">
        <v>218</v>
      </c>
      <c r="K58" s="137" t="s">
        <v>252</v>
      </c>
      <c r="L58" s="22"/>
      <c r="M58" s="52"/>
      <c r="N58" s="147"/>
      <c r="O58" s="1">
        <f t="shared" si="7"/>
        <v>1</v>
      </c>
      <c r="P58" s="1" t="str">
        <f t="shared" si="5"/>
        <v>사유지</v>
      </c>
      <c r="Q58" s="1" t="str">
        <f t="shared" si="6"/>
        <v>사유지답</v>
      </c>
      <c r="R58" s="116">
        <v>4500</v>
      </c>
      <c r="S58" s="116">
        <f t="shared" si="8"/>
        <v>2475000</v>
      </c>
      <c r="T58" s="116">
        <f t="shared" si="9"/>
        <v>7425000</v>
      </c>
    </row>
    <row r="59" spans="1:20" ht="21.95" customHeight="1">
      <c r="A59" s="19">
        <v>207</v>
      </c>
      <c r="B59" s="3" t="s">
        <v>206</v>
      </c>
      <c r="C59" s="3" t="s">
        <v>207</v>
      </c>
      <c r="D59" s="3" t="s">
        <v>208</v>
      </c>
      <c r="E59" s="102" t="s">
        <v>498</v>
      </c>
      <c r="F59" s="110" t="s">
        <v>213</v>
      </c>
      <c r="G59" s="28">
        <v>995</v>
      </c>
      <c r="H59" s="25">
        <v>116</v>
      </c>
      <c r="I59" s="3"/>
      <c r="J59" s="61" t="s">
        <v>284</v>
      </c>
      <c r="K59" s="135" t="s">
        <v>285</v>
      </c>
      <c r="L59" s="18"/>
      <c r="M59" s="49"/>
      <c r="N59" s="50"/>
      <c r="O59" s="1">
        <f t="shared" si="7"/>
        <v>1</v>
      </c>
      <c r="P59" s="1" t="str">
        <f t="shared" si="5"/>
        <v>국유지</v>
      </c>
      <c r="Q59" s="1" t="str">
        <f t="shared" si="6"/>
        <v>국유지도</v>
      </c>
      <c r="R59" s="116">
        <v>1550</v>
      </c>
      <c r="S59" s="116">
        <f t="shared" si="8"/>
        <v>179800</v>
      </c>
      <c r="T59" s="116">
        <f t="shared" si="9"/>
        <v>539400</v>
      </c>
    </row>
    <row r="60" spans="1:20" ht="21.95" customHeight="1">
      <c r="A60" s="19">
        <v>208</v>
      </c>
      <c r="B60" s="3" t="s">
        <v>206</v>
      </c>
      <c r="C60" s="3" t="s">
        <v>207</v>
      </c>
      <c r="D60" s="3" t="s">
        <v>208</v>
      </c>
      <c r="E60" s="102" t="s">
        <v>499</v>
      </c>
      <c r="F60" s="110" t="s">
        <v>212</v>
      </c>
      <c r="G60" s="28">
        <v>928</v>
      </c>
      <c r="H60" s="25">
        <v>123</v>
      </c>
      <c r="I60" s="3"/>
      <c r="J60" s="61" t="s">
        <v>284</v>
      </c>
      <c r="K60" s="135" t="s">
        <v>285</v>
      </c>
      <c r="L60" s="18"/>
      <c r="M60" s="49"/>
      <c r="N60" s="50"/>
      <c r="O60" s="1">
        <f t="shared" si="7"/>
        <v>1</v>
      </c>
      <c r="P60" s="1" t="str">
        <f t="shared" si="5"/>
        <v>국유지</v>
      </c>
      <c r="Q60" s="1" t="str">
        <f t="shared" si="6"/>
        <v>국유지구</v>
      </c>
      <c r="R60" s="116">
        <v>1550</v>
      </c>
      <c r="S60" s="116">
        <f t="shared" si="8"/>
        <v>190650</v>
      </c>
      <c r="T60" s="116">
        <f t="shared" si="9"/>
        <v>571950</v>
      </c>
    </row>
    <row r="61" spans="1:20" ht="21.95" customHeight="1">
      <c r="A61" s="19">
        <v>209</v>
      </c>
      <c r="B61" s="3" t="s">
        <v>206</v>
      </c>
      <c r="C61" s="3" t="s">
        <v>207</v>
      </c>
      <c r="D61" s="3" t="s">
        <v>208</v>
      </c>
      <c r="E61" s="102" t="s">
        <v>500</v>
      </c>
      <c r="F61" s="110" t="s">
        <v>174</v>
      </c>
      <c r="G61" s="28">
        <v>3000</v>
      </c>
      <c r="H61" s="25">
        <v>36</v>
      </c>
      <c r="I61" s="15"/>
      <c r="J61" s="61" t="s">
        <v>218</v>
      </c>
      <c r="K61" s="135" t="s">
        <v>252</v>
      </c>
      <c r="L61" s="18"/>
      <c r="M61" s="49"/>
      <c r="N61" s="50"/>
      <c r="O61" s="1">
        <f t="shared" si="7"/>
        <v>1</v>
      </c>
      <c r="P61" s="1" t="str">
        <f t="shared" si="5"/>
        <v>사유지</v>
      </c>
      <c r="Q61" s="1" t="str">
        <f t="shared" si="6"/>
        <v>사유지답</v>
      </c>
      <c r="R61" s="116">
        <v>4550</v>
      </c>
      <c r="S61" s="116">
        <f t="shared" si="8"/>
        <v>163800</v>
      </c>
      <c r="T61" s="116">
        <f t="shared" si="9"/>
        <v>491400</v>
      </c>
    </row>
    <row r="62" spans="1:20" ht="21.95" customHeight="1">
      <c r="A62" s="19">
        <v>210</v>
      </c>
      <c r="B62" s="3" t="s">
        <v>206</v>
      </c>
      <c r="C62" s="3" t="s">
        <v>207</v>
      </c>
      <c r="D62" s="3" t="s">
        <v>208</v>
      </c>
      <c r="E62" s="102" t="s">
        <v>501</v>
      </c>
      <c r="F62" s="110" t="s">
        <v>174</v>
      </c>
      <c r="G62" s="28">
        <v>1800</v>
      </c>
      <c r="H62" s="25">
        <v>687</v>
      </c>
      <c r="I62" s="15"/>
      <c r="J62" s="61" t="s">
        <v>236</v>
      </c>
      <c r="K62" s="135" t="s">
        <v>269</v>
      </c>
      <c r="L62" s="18"/>
      <c r="M62" s="49"/>
      <c r="N62" s="50"/>
      <c r="O62" s="1">
        <f t="shared" si="7"/>
        <v>1</v>
      </c>
      <c r="P62" s="1" t="str">
        <f t="shared" si="5"/>
        <v>사유지</v>
      </c>
      <c r="Q62" s="1" t="str">
        <f t="shared" si="6"/>
        <v>사유지답</v>
      </c>
      <c r="R62" s="116">
        <v>4550</v>
      </c>
      <c r="S62" s="116">
        <f t="shared" si="8"/>
        <v>3125850</v>
      </c>
      <c r="T62" s="116">
        <f t="shared" si="9"/>
        <v>9377550</v>
      </c>
    </row>
    <row r="63" spans="1:20" ht="21.95" customHeight="1">
      <c r="A63" s="19">
        <v>211</v>
      </c>
      <c r="B63" s="3" t="s">
        <v>206</v>
      </c>
      <c r="C63" s="3" t="s">
        <v>207</v>
      </c>
      <c r="D63" s="3" t="s">
        <v>208</v>
      </c>
      <c r="E63" s="102" t="s">
        <v>502</v>
      </c>
      <c r="F63" s="110" t="s">
        <v>174</v>
      </c>
      <c r="G63" s="28">
        <v>1702</v>
      </c>
      <c r="H63" s="25">
        <v>1624</v>
      </c>
      <c r="I63" s="15"/>
      <c r="J63" s="61" t="s">
        <v>237</v>
      </c>
      <c r="K63" s="138" t="s">
        <v>270</v>
      </c>
      <c r="L63" s="18"/>
      <c r="M63" s="49"/>
      <c r="N63" s="50"/>
      <c r="O63" s="1">
        <f t="shared" si="7"/>
        <v>1</v>
      </c>
      <c r="P63" s="1" t="str">
        <f t="shared" si="5"/>
        <v>사유지</v>
      </c>
      <c r="Q63" s="1" t="str">
        <f t="shared" si="6"/>
        <v>사유지답</v>
      </c>
      <c r="R63" s="116">
        <v>4550</v>
      </c>
      <c r="S63" s="116">
        <f t="shared" si="8"/>
        <v>7389200</v>
      </c>
      <c r="T63" s="116">
        <f t="shared" si="9"/>
        <v>22167600</v>
      </c>
    </row>
    <row r="64" spans="1:20" ht="21.95" customHeight="1">
      <c r="A64" s="19">
        <v>212</v>
      </c>
      <c r="B64" s="3" t="s">
        <v>206</v>
      </c>
      <c r="C64" s="3" t="s">
        <v>207</v>
      </c>
      <c r="D64" s="3" t="s">
        <v>208</v>
      </c>
      <c r="E64" s="102" t="s">
        <v>503</v>
      </c>
      <c r="F64" s="110" t="s">
        <v>212</v>
      </c>
      <c r="G64" s="28">
        <v>1750</v>
      </c>
      <c r="H64" s="25">
        <v>124</v>
      </c>
      <c r="I64" s="15"/>
      <c r="J64" s="61" t="s">
        <v>284</v>
      </c>
      <c r="K64" s="135" t="s">
        <v>285</v>
      </c>
      <c r="L64" s="18"/>
      <c r="M64" s="49"/>
      <c r="N64" s="50"/>
      <c r="O64" s="1">
        <f t="shared" si="7"/>
        <v>1</v>
      </c>
      <c r="P64" s="1" t="str">
        <f t="shared" si="5"/>
        <v>국유지</v>
      </c>
      <c r="Q64" s="1" t="str">
        <f t="shared" si="6"/>
        <v>국유지구</v>
      </c>
      <c r="R64" s="116">
        <v>1550</v>
      </c>
      <c r="S64" s="116">
        <f t="shared" si="8"/>
        <v>192200</v>
      </c>
      <c r="T64" s="116">
        <f t="shared" si="9"/>
        <v>576600</v>
      </c>
    </row>
    <row r="65" spans="1:20" ht="21.95" customHeight="1">
      <c r="A65" s="19">
        <v>213</v>
      </c>
      <c r="B65" s="3" t="s">
        <v>206</v>
      </c>
      <c r="C65" s="3" t="s">
        <v>207</v>
      </c>
      <c r="D65" s="3" t="s">
        <v>208</v>
      </c>
      <c r="E65" s="102" t="s">
        <v>504</v>
      </c>
      <c r="F65" s="110" t="s">
        <v>174</v>
      </c>
      <c r="G65" s="28">
        <v>3000</v>
      </c>
      <c r="H65" s="25">
        <v>53</v>
      </c>
      <c r="I65" s="15"/>
      <c r="J65" s="61" t="s">
        <v>238</v>
      </c>
      <c r="K65" s="135" t="s">
        <v>271</v>
      </c>
      <c r="L65" s="18"/>
      <c r="M65" s="49"/>
      <c r="N65" s="50"/>
      <c r="O65" s="1">
        <f t="shared" si="7"/>
        <v>1</v>
      </c>
      <c r="P65" s="1" t="str">
        <f t="shared" si="5"/>
        <v>사유지</v>
      </c>
      <c r="Q65" s="1" t="str">
        <f t="shared" si="6"/>
        <v>사유지답</v>
      </c>
      <c r="R65" s="116">
        <v>4550</v>
      </c>
      <c r="S65" s="116">
        <f t="shared" si="8"/>
        <v>241150</v>
      </c>
      <c r="T65" s="116">
        <f t="shared" si="9"/>
        <v>723450</v>
      </c>
    </row>
    <row r="66" spans="1:20" ht="21.95" customHeight="1">
      <c r="A66" s="19">
        <v>214</v>
      </c>
      <c r="B66" s="3" t="s">
        <v>206</v>
      </c>
      <c r="C66" s="3" t="s">
        <v>207</v>
      </c>
      <c r="D66" s="3" t="s">
        <v>208</v>
      </c>
      <c r="E66" s="102" t="s">
        <v>505</v>
      </c>
      <c r="F66" s="110" t="s">
        <v>174</v>
      </c>
      <c r="G66" s="28">
        <v>3000</v>
      </c>
      <c r="H66" s="25">
        <v>2250</v>
      </c>
      <c r="I66" s="15"/>
      <c r="J66" s="61" t="s">
        <v>239</v>
      </c>
      <c r="K66" s="135" t="s">
        <v>272</v>
      </c>
      <c r="L66" s="18"/>
      <c r="M66" s="49"/>
      <c r="N66" s="50"/>
      <c r="O66" s="1">
        <f t="shared" si="7"/>
        <v>1</v>
      </c>
      <c r="P66" s="1" t="str">
        <f t="shared" si="5"/>
        <v>사유지</v>
      </c>
      <c r="Q66" s="1" t="str">
        <f t="shared" si="6"/>
        <v>사유지답</v>
      </c>
      <c r="R66" s="116">
        <v>4550</v>
      </c>
      <c r="S66" s="116">
        <f t="shared" si="8"/>
        <v>10237500</v>
      </c>
      <c r="T66" s="116">
        <f t="shared" si="9"/>
        <v>30712500</v>
      </c>
    </row>
    <row r="67" spans="1:20" ht="21.95" customHeight="1">
      <c r="A67" s="19">
        <v>215</v>
      </c>
      <c r="B67" s="3" t="s">
        <v>206</v>
      </c>
      <c r="C67" s="3" t="s">
        <v>207</v>
      </c>
      <c r="D67" s="3" t="s">
        <v>208</v>
      </c>
      <c r="E67" s="102" t="s">
        <v>506</v>
      </c>
      <c r="F67" s="110" t="s">
        <v>216</v>
      </c>
      <c r="G67" s="28">
        <v>70</v>
      </c>
      <c r="H67" s="25">
        <v>70</v>
      </c>
      <c r="I67" s="15"/>
      <c r="J67" s="66" t="s">
        <v>91</v>
      </c>
      <c r="K67" s="135" t="s">
        <v>273</v>
      </c>
      <c r="L67" s="18"/>
      <c r="M67" s="49"/>
      <c r="N67" s="50"/>
      <c r="O67" s="1">
        <f t="shared" si="7"/>
        <v>1</v>
      </c>
      <c r="P67" s="1" t="str">
        <f t="shared" si="5"/>
        <v>사유지</v>
      </c>
      <c r="Q67" s="1" t="str">
        <f t="shared" si="6"/>
        <v>사유지잡</v>
      </c>
      <c r="R67" s="116">
        <v>5100</v>
      </c>
      <c r="S67" s="116">
        <f t="shared" si="8"/>
        <v>357000</v>
      </c>
      <c r="T67" s="116">
        <f t="shared" si="9"/>
        <v>1071000</v>
      </c>
    </row>
    <row r="68" spans="1:20" ht="21.95" customHeight="1">
      <c r="A68" s="19">
        <v>216</v>
      </c>
      <c r="B68" s="3" t="s">
        <v>206</v>
      </c>
      <c r="C68" s="3" t="s">
        <v>207</v>
      </c>
      <c r="D68" s="3" t="s">
        <v>208</v>
      </c>
      <c r="E68" s="102" t="s">
        <v>507</v>
      </c>
      <c r="F68" s="110" t="s">
        <v>213</v>
      </c>
      <c r="G68" s="28">
        <v>1586</v>
      </c>
      <c r="H68" s="25">
        <v>126</v>
      </c>
      <c r="I68" s="15"/>
      <c r="J68" s="61" t="s">
        <v>284</v>
      </c>
      <c r="K68" s="135" t="s">
        <v>285</v>
      </c>
      <c r="L68" s="18"/>
      <c r="M68" s="49"/>
      <c r="N68" s="50"/>
      <c r="O68" s="1">
        <f t="shared" ref="O68:O99" si="10">COUNTIF(E68,E:E)</f>
        <v>1</v>
      </c>
      <c r="P68" s="1" t="str">
        <f t="shared" si="5"/>
        <v>국유지</v>
      </c>
      <c r="Q68" s="1" t="str">
        <f t="shared" si="6"/>
        <v>국유지도</v>
      </c>
      <c r="R68" s="116">
        <v>1550</v>
      </c>
      <c r="S68" s="116">
        <f t="shared" si="8"/>
        <v>195300</v>
      </c>
      <c r="T68" s="116">
        <f t="shared" si="9"/>
        <v>585900</v>
      </c>
    </row>
    <row r="69" spans="1:20" ht="21.95" customHeight="1">
      <c r="A69" s="19">
        <v>217</v>
      </c>
      <c r="B69" s="3" t="s">
        <v>206</v>
      </c>
      <c r="C69" s="3" t="s">
        <v>207</v>
      </c>
      <c r="D69" s="3" t="s">
        <v>208</v>
      </c>
      <c r="E69" s="102" t="s">
        <v>508</v>
      </c>
      <c r="F69" s="110" t="s">
        <v>212</v>
      </c>
      <c r="G69" s="28">
        <v>1355</v>
      </c>
      <c r="H69" s="25">
        <v>103</v>
      </c>
      <c r="I69" s="3"/>
      <c r="J69" s="61" t="s">
        <v>284</v>
      </c>
      <c r="K69" s="135" t="s">
        <v>285</v>
      </c>
      <c r="L69" s="18"/>
      <c r="M69" s="49"/>
      <c r="N69" s="50"/>
      <c r="O69" s="1">
        <f t="shared" si="10"/>
        <v>1</v>
      </c>
      <c r="P69" s="1" t="str">
        <f t="shared" si="5"/>
        <v>국유지</v>
      </c>
      <c r="Q69" s="1" t="str">
        <f t="shared" si="6"/>
        <v>국유지구</v>
      </c>
      <c r="R69" s="116">
        <v>1550</v>
      </c>
      <c r="S69" s="116">
        <f t="shared" si="8"/>
        <v>159650</v>
      </c>
      <c r="T69" s="116">
        <f t="shared" si="9"/>
        <v>478950</v>
      </c>
    </row>
    <row r="70" spans="1:20" ht="21.95" customHeight="1">
      <c r="A70" s="19">
        <v>218</v>
      </c>
      <c r="B70" s="3" t="s">
        <v>206</v>
      </c>
      <c r="C70" s="3" t="s">
        <v>207</v>
      </c>
      <c r="D70" s="3" t="s">
        <v>208</v>
      </c>
      <c r="E70" s="102" t="s">
        <v>509</v>
      </c>
      <c r="F70" s="110" t="s">
        <v>174</v>
      </c>
      <c r="G70" s="28">
        <v>3000</v>
      </c>
      <c r="H70" s="25">
        <v>164</v>
      </c>
      <c r="I70" s="3"/>
      <c r="J70" s="61" t="s">
        <v>218</v>
      </c>
      <c r="K70" s="135" t="s">
        <v>252</v>
      </c>
      <c r="L70" s="18"/>
      <c r="M70" s="49"/>
      <c r="N70" s="50"/>
      <c r="O70" s="1">
        <f t="shared" si="10"/>
        <v>1</v>
      </c>
      <c r="P70" s="1" t="str">
        <f t="shared" si="5"/>
        <v>사유지</v>
      </c>
      <c r="Q70" s="1" t="str">
        <f t="shared" si="6"/>
        <v>사유지답</v>
      </c>
      <c r="R70" s="116">
        <v>4600</v>
      </c>
      <c r="S70" s="116">
        <f t="shared" si="8"/>
        <v>754400</v>
      </c>
      <c r="T70" s="116">
        <f t="shared" si="9"/>
        <v>2263200</v>
      </c>
    </row>
    <row r="71" spans="1:20" ht="21.95" customHeight="1">
      <c r="A71" s="19">
        <v>219</v>
      </c>
      <c r="B71" s="3" t="s">
        <v>206</v>
      </c>
      <c r="C71" s="3" t="s">
        <v>207</v>
      </c>
      <c r="D71" s="3" t="s">
        <v>208</v>
      </c>
      <c r="E71" s="102" t="s">
        <v>510</v>
      </c>
      <c r="F71" s="110" t="s">
        <v>174</v>
      </c>
      <c r="G71" s="28">
        <v>2694</v>
      </c>
      <c r="H71" s="25">
        <v>2113</v>
      </c>
      <c r="I71" s="15"/>
      <c r="J71" s="61" t="s">
        <v>218</v>
      </c>
      <c r="K71" s="135" t="s">
        <v>271</v>
      </c>
      <c r="L71" s="18"/>
      <c r="M71" s="49"/>
      <c r="N71" s="50"/>
      <c r="O71" s="1">
        <f t="shared" si="10"/>
        <v>1</v>
      </c>
      <c r="P71" s="1" t="str">
        <f t="shared" si="5"/>
        <v>사유지</v>
      </c>
      <c r="Q71" s="1" t="str">
        <f t="shared" si="6"/>
        <v>사유지답</v>
      </c>
      <c r="R71" s="116">
        <v>4600</v>
      </c>
      <c r="S71" s="116">
        <f t="shared" si="8"/>
        <v>9719800</v>
      </c>
      <c r="T71" s="116">
        <f t="shared" si="9"/>
        <v>29159400</v>
      </c>
    </row>
    <row r="72" spans="1:20" ht="21.95" customHeight="1">
      <c r="A72" s="19">
        <v>220</v>
      </c>
      <c r="B72" s="3" t="s">
        <v>206</v>
      </c>
      <c r="C72" s="3" t="s">
        <v>207</v>
      </c>
      <c r="D72" s="3" t="s">
        <v>208</v>
      </c>
      <c r="E72" s="102" t="s">
        <v>511</v>
      </c>
      <c r="F72" s="110" t="s">
        <v>212</v>
      </c>
      <c r="G72" s="28">
        <v>2517</v>
      </c>
      <c r="H72" s="25">
        <v>96</v>
      </c>
      <c r="I72" s="15"/>
      <c r="J72" s="61" t="s">
        <v>284</v>
      </c>
      <c r="K72" s="135" t="s">
        <v>285</v>
      </c>
      <c r="L72" s="18"/>
      <c r="M72" s="49"/>
      <c r="N72" s="50"/>
      <c r="O72" s="1">
        <f t="shared" si="10"/>
        <v>1</v>
      </c>
      <c r="P72" s="1" t="str">
        <f t="shared" si="5"/>
        <v>국유지</v>
      </c>
      <c r="Q72" s="1" t="str">
        <f t="shared" si="6"/>
        <v>국유지구</v>
      </c>
      <c r="R72" s="116">
        <v>1550</v>
      </c>
      <c r="S72" s="116">
        <f t="shared" si="8"/>
        <v>148800</v>
      </c>
      <c r="T72" s="116">
        <f t="shared" si="9"/>
        <v>446400</v>
      </c>
    </row>
    <row r="73" spans="1:20" ht="21.95" customHeight="1">
      <c r="A73" s="19">
        <v>221</v>
      </c>
      <c r="B73" s="3" t="s">
        <v>206</v>
      </c>
      <c r="C73" s="3" t="s">
        <v>207</v>
      </c>
      <c r="D73" s="3" t="s">
        <v>208</v>
      </c>
      <c r="E73" s="102" t="s">
        <v>512</v>
      </c>
      <c r="F73" s="110" t="s">
        <v>174</v>
      </c>
      <c r="G73" s="28">
        <v>3500</v>
      </c>
      <c r="H73" s="25">
        <v>2332</v>
      </c>
      <c r="I73" s="15"/>
      <c r="J73" s="61" t="s">
        <v>219</v>
      </c>
      <c r="K73" s="135" t="s">
        <v>253</v>
      </c>
      <c r="L73" s="18"/>
      <c r="M73" s="49"/>
      <c r="N73" s="50"/>
      <c r="O73" s="1">
        <f t="shared" si="10"/>
        <v>1</v>
      </c>
      <c r="P73" s="1" t="str">
        <f t="shared" si="5"/>
        <v>사유지</v>
      </c>
      <c r="Q73" s="1" t="str">
        <f t="shared" si="6"/>
        <v>사유지답</v>
      </c>
      <c r="R73" s="116">
        <v>4600</v>
      </c>
      <c r="S73" s="116">
        <f t="shared" si="8"/>
        <v>10727200</v>
      </c>
      <c r="T73" s="116">
        <f t="shared" si="9"/>
        <v>32181600</v>
      </c>
    </row>
    <row r="74" spans="1:20" ht="21.95" customHeight="1">
      <c r="A74" s="19">
        <v>222</v>
      </c>
      <c r="B74" s="3" t="s">
        <v>206</v>
      </c>
      <c r="C74" s="3" t="s">
        <v>207</v>
      </c>
      <c r="D74" s="3" t="s">
        <v>208</v>
      </c>
      <c r="E74" s="102" t="s">
        <v>513</v>
      </c>
      <c r="F74" s="110" t="s">
        <v>213</v>
      </c>
      <c r="G74" s="28">
        <v>3887</v>
      </c>
      <c r="H74" s="25">
        <v>135</v>
      </c>
      <c r="I74" s="15"/>
      <c r="J74" s="61" t="s">
        <v>284</v>
      </c>
      <c r="K74" s="135" t="s">
        <v>285</v>
      </c>
      <c r="L74" s="18"/>
      <c r="M74" s="49"/>
      <c r="N74" s="50"/>
      <c r="O74" s="1">
        <f t="shared" si="10"/>
        <v>1</v>
      </c>
      <c r="P74" s="1" t="str">
        <f t="shared" si="5"/>
        <v>국유지</v>
      </c>
      <c r="Q74" s="1" t="str">
        <f t="shared" si="6"/>
        <v>국유지도</v>
      </c>
      <c r="R74" s="116">
        <v>1510</v>
      </c>
      <c r="S74" s="116">
        <f t="shared" si="8"/>
        <v>203850</v>
      </c>
      <c r="T74" s="116">
        <f t="shared" si="9"/>
        <v>611550</v>
      </c>
    </row>
    <row r="75" spans="1:20" ht="21.95" customHeight="1">
      <c r="A75" s="13">
        <v>223</v>
      </c>
      <c r="B75" s="2" t="s">
        <v>206</v>
      </c>
      <c r="C75" s="2" t="s">
        <v>207</v>
      </c>
      <c r="D75" s="2" t="s">
        <v>208</v>
      </c>
      <c r="E75" s="105" t="s">
        <v>514</v>
      </c>
      <c r="F75" s="113" t="s">
        <v>212</v>
      </c>
      <c r="G75" s="20">
        <v>1449</v>
      </c>
      <c r="H75" s="26">
        <v>111</v>
      </c>
      <c r="I75" s="14"/>
      <c r="J75" s="59" t="s">
        <v>284</v>
      </c>
      <c r="K75" s="136" t="s">
        <v>285</v>
      </c>
      <c r="L75" s="23"/>
      <c r="M75" s="51"/>
      <c r="N75" s="48"/>
      <c r="O75" s="1">
        <f t="shared" si="10"/>
        <v>1</v>
      </c>
      <c r="P75" s="1" t="str">
        <f t="shared" si="5"/>
        <v>국유지</v>
      </c>
      <c r="Q75" s="1" t="str">
        <f t="shared" si="6"/>
        <v>국유지구</v>
      </c>
      <c r="R75" s="116">
        <v>1510</v>
      </c>
      <c r="S75" s="116">
        <f t="shared" si="8"/>
        <v>167610</v>
      </c>
      <c r="T75" s="116">
        <f t="shared" si="9"/>
        <v>502830</v>
      </c>
    </row>
    <row r="76" spans="1:20" ht="21.95" customHeight="1">
      <c r="A76" s="148">
        <v>224</v>
      </c>
      <c r="B76" s="149" t="s">
        <v>206</v>
      </c>
      <c r="C76" s="149" t="s">
        <v>207</v>
      </c>
      <c r="D76" s="149" t="s">
        <v>208</v>
      </c>
      <c r="E76" s="100" t="s">
        <v>515</v>
      </c>
      <c r="F76" s="108" t="s">
        <v>174</v>
      </c>
      <c r="G76" s="27">
        <v>2257</v>
      </c>
      <c r="H76" s="24">
        <v>2140</v>
      </c>
      <c r="I76" s="21"/>
      <c r="J76" s="62" t="s">
        <v>240</v>
      </c>
      <c r="K76" s="137" t="s">
        <v>274</v>
      </c>
      <c r="L76" s="22"/>
      <c r="M76" s="52"/>
      <c r="N76" s="147"/>
      <c r="O76" s="1">
        <f t="shared" si="10"/>
        <v>1</v>
      </c>
      <c r="P76" s="1" t="str">
        <f t="shared" si="5"/>
        <v>사유지</v>
      </c>
      <c r="Q76" s="1" t="str">
        <f t="shared" si="6"/>
        <v>사유지답</v>
      </c>
      <c r="R76" s="116">
        <v>4600</v>
      </c>
      <c r="S76" s="116">
        <f t="shared" si="8"/>
        <v>9844000</v>
      </c>
      <c r="T76" s="116">
        <f t="shared" si="9"/>
        <v>29532000</v>
      </c>
    </row>
    <row r="77" spans="1:20" ht="21.95" customHeight="1">
      <c r="A77" s="19">
        <v>225</v>
      </c>
      <c r="B77" s="3" t="s">
        <v>206</v>
      </c>
      <c r="C77" s="3" t="s">
        <v>207</v>
      </c>
      <c r="D77" s="3" t="s">
        <v>208</v>
      </c>
      <c r="E77" s="102" t="s">
        <v>516</v>
      </c>
      <c r="F77" s="110" t="s">
        <v>174</v>
      </c>
      <c r="G77" s="28">
        <v>3000</v>
      </c>
      <c r="H77" s="25">
        <v>171</v>
      </c>
      <c r="I77" s="15"/>
      <c r="J77" s="61" t="s">
        <v>218</v>
      </c>
      <c r="K77" s="135" t="s">
        <v>271</v>
      </c>
      <c r="L77" s="18"/>
      <c r="M77" s="49"/>
      <c r="N77" s="50"/>
      <c r="O77" s="1">
        <f t="shared" si="10"/>
        <v>1</v>
      </c>
      <c r="P77" s="1" t="str">
        <f t="shared" si="5"/>
        <v>사유지</v>
      </c>
      <c r="Q77" s="1" t="str">
        <f t="shared" si="6"/>
        <v>사유지답</v>
      </c>
      <c r="R77" s="116">
        <v>4600</v>
      </c>
      <c r="S77" s="116">
        <f t="shared" si="8"/>
        <v>786600</v>
      </c>
      <c r="T77" s="116">
        <f t="shared" si="9"/>
        <v>2359800</v>
      </c>
    </row>
    <row r="78" spans="1:20" ht="21.95" customHeight="1">
      <c r="A78" s="19">
        <v>226</v>
      </c>
      <c r="B78" s="3" t="s">
        <v>206</v>
      </c>
      <c r="C78" s="3" t="s">
        <v>207</v>
      </c>
      <c r="D78" s="3" t="s">
        <v>208</v>
      </c>
      <c r="E78" s="102" t="s">
        <v>517</v>
      </c>
      <c r="F78" s="110" t="s">
        <v>212</v>
      </c>
      <c r="G78" s="28">
        <v>2424</v>
      </c>
      <c r="H78" s="25">
        <v>123</v>
      </c>
      <c r="I78" s="15"/>
      <c r="J78" s="61" t="s">
        <v>284</v>
      </c>
      <c r="K78" s="135" t="s">
        <v>285</v>
      </c>
      <c r="L78" s="18"/>
      <c r="M78" s="49"/>
      <c r="N78" s="50"/>
      <c r="O78" s="1">
        <f t="shared" si="10"/>
        <v>1</v>
      </c>
      <c r="P78" s="1" t="str">
        <f t="shared" si="5"/>
        <v>국유지</v>
      </c>
      <c r="Q78" s="1" t="str">
        <f t="shared" si="6"/>
        <v>국유지구</v>
      </c>
      <c r="R78" s="116">
        <v>1510</v>
      </c>
      <c r="S78" s="116">
        <f t="shared" si="8"/>
        <v>185730</v>
      </c>
      <c r="T78" s="116">
        <f t="shared" si="9"/>
        <v>557190</v>
      </c>
    </row>
    <row r="79" spans="1:20" ht="21.95" customHeight="1">
      <c r="A79" s="19">
        <v>227</v>
      </c>
      <c r="B79" s="3" t="s">
        <v>206</v>
      </c>
      <c r="C79" s="3" t="s">
        <v>207</v>
      </c>
      <c r="D79" s="3" t="s">
        <v>210</v>
      </c>
      <c r="E79" s="102" t="s">
        <v>518</v>
      </c>
      <c r="F79" s="110" t="s">
        <v>174</v>
      </c>
      <c r="G79" s="28">
        <v>852</v>
      </c>
      <c r="H79" s="25">
        <v>852</v>
      </c>
      <c r="I79" s="15"/>
      <c r="J79" s="61" t="s">
        <v>241</v>
      </c>
      <c r="K79" s="135" t="s">
        <v>275</v>
      </c>
      <c r="L79" s="18"/>
      <c r="M79" s="49"/>
      <c r="N79" s="50"/>
      <c r="O79" s="1">
        <f t="shared" si="10"/>
        <v>1</v>
      </c>
      <c r="P79" s="1" t="str">
        <f t="shared" si="5"/>
        <v>사유지</v>
      </c>
      <c r="Q79" s="1" t="str">
        <f t="shared" si="6"/>
        <v>사유지답</v>
      </c>
      <c r="R79" s="116">
        <v>4260</v>
      </c>
      <c r="S79" s="116">
        <f t="shared" si="8"/>
        <v>3629520</v>
      </c>
      <c r="T79" s="116">
        <f t="shared" si="9"/>
        <v>10888560</v>
      </c>
    </row>
    <row r="80" spans="1:20" ht="21.95" customHeight="1">
      <c r="A80" s="19">
        <v>228</v>
      </c>
      <c r="B80" s="3" t="s">
        <v>206</v>
      </c>
      <c r="C80" s="3" t="s">
        <v>207</v>
      </c>
      <c r="D80" s="3" t="s">
        <v>210</v>
      </c>
      <c r="E80" s="102" t="s">
        <v>519</v>
      </c>
      <c r="F80" s="110" t="s">
        <v>214</v>
      </c>
      <c r="G80" s="28">
        <v>6433</v>
      </c>
      <c r="H80" s="25">
        <v>906</v>
      </c>
      <c r="I80" s="15"/>
      <c r="J80" s="61" t="s">
        <v>284</v>
      </c>
      <c r="K80" s="135" t="s">
        <v>287</v>
      </c>
      <c r="L80" s="18"/>
      <c r="M80" s="49"/>
      <c r="N80" s="50"/>
      <c r="O80" s="1">
        <f t="shared" si="10"/>
        <v>1</v>
      </c>
      <c r="P80" s="1" t="str">
        <f t="shared" si="5"/>
        <v>국유지</v>
      </c>
      <c r="Q80" s="1" t="str">
        <f t="shared" si="6"/>
        <v>국유지제</v>
      </c>
      <c r="R80" s="116" t="s">
        <v>290</v>
      </c>
      <c r="S80" s="116" t="str">
        <f t="shared" si="8"/>
        <v>-</v>
      </c>
      <c r="T80" s="116" t="str">
        <f t="shared" si="9"/>
        <v>-</v>
      </c>
    </row>
    <row r="81" spans="1:20" ht="21.95" customHeight="1">
      <c r="A81" s="19">
        <v>229</v>
      </c>
      <c r="B81" s="3" t="s">
        <v>206</v>
      </c>
      <c r="C81" s="3" t="s">
        <v>207</v>
      </c>
      <c r="D81" s="3" t="s">
        <v>210</v>
      </c>
      <c r="E81" s="102" t="s">
        <v>520</v>
      </c>
      <c r="F81" s="110" t="s">
        <v>211</v>
      </c>
      <c r="G81" s="28">
        <v>11408</v>
      </c>
      <c r="H81" s="25">
        <v>2295</v>
      </c>
      <c r="I81" s="15"/>
      <c r="J81" s="61" t="s">
        <v>284</v>
      </c>
      <c r="K81" s="135" t="s">
        <v>287</v>
      </c>
      <c r="L81" s="18"/>
      <c r="M81" s="49"/>
      <c r="N81" s="50"/>
      <c r="O81" s="1">
        <f t="shared" si="10"/>
        <v>1</v>
      </c>
      <c r="P81" s="1" t="str">
        <f t="shared" si="5"/>
        <v>국유지</v>
      </c>
      <c r="Q81" s="1" t="str">
        <f t="shared" si="6"/>
        <v>국유지천</v>
      </c>
      <c r="R81" s="116" t="s">
        <v>290</v>
      </c>
      <c r="S81" s="116" t="str">
        <f t="shared" si="8"/>
        <v>-</v>
      </c>
      <c r="T81" s="116" t="str">
        <f t="shared" si="9"/>
        <v>-</v>
      </c>
    </row>
    <row r="82" spans="1:20" ht="21.95" customHeight="1">
      <c r="A82" s="19">
        <v>230</v>
      </c>
      <c r="B82" s="3" t="s">
        <v>206</v>
      </c>
      <c r="C82" s="3" t="s">
        <v>207</v>
      </c>
      <c r="D82" s="3" t="s">
        <v>210</v>
      </c>
      <c r="E82" s="102" t="s">
        <v>521</v>
      </c>
      <c r="F82" s="110" t="s">
        <v>174</v>
      </c>
      <c r="G82" s="28">
        <v>2780</v>
      </c>
      <c r="H82" s="25">
        <v>1089</v>
      </c>
      <c r="I82" s="15"/>
      <c r="J82" s="61" t="s">
        <v>241</v>
      </c>
      <c r="K82" s="135" t="s">
        <v>275</v>
      </c>
      <c r="L82" s="18"/>
      <c r="M82" s="49"/>
      <c r="N82" s="50"/>
      <c r="O82" s="1">
        <f t="shared" si="10"/>
        <v>1</v>
      </c>
      <c r="P82" s="1" t="str">
        <f t="shared" si="5"/>
        <v>사유지</v>
      </c>
      <c r="Q82" s="1" t="str">
        <f t="shared" si="6"/>
        <v>사유지답</v>
      </c>
      <c r="R82" s="116">
        <v>4260</v>
      </c>
      <c r="S82" s="116">
        <f t="shared" si="8"/>
        <v>4639140</v>
      </c>
      <c r="T82" s="116">
        <f t="shared" si="9"/>
        <v>13917420</v>
      </c>
    </row>
    <row r="83" spans="1:20" ht="21.95" customHeight="1">
      <c r="A83" s="19">
        <v>231</v>
      </c>
      <c r="B83" s="3" t="s">
        <v>206</v>
      </c>
      <c r="C83" s="3" t="s">
        <v>207</v>
      </c>
      <c r="D83" s="3" t="s">
        <v>210</v>
      </c>
      <c r="E83" s="102" t="s">
        <v>522</v>
      </c>
      <c r="F83" s="110" t="s">
        <v>174</v>
      </c>
      <c r="G83" s="28">
        <v>51</v>
      </c>
      <c r="H83" s="25">
        <v>51</v>
      </c>
      <c r="I83" s="15"/>
      <c r="J83" s="61" t="s">
        <v>284</v>
      </c>
      <c r="K83" s="135" t="s">
        <v>25</v>
      </c>
      <c r="L83" s="18"/>
      <c r="M83" s="49"/>
      <c r="N83" s="50"/>
      <c r="O83" s="1">
        <f t="shared" si="10"/>
        <v>1</v>
      </c>
      <c r="P83" s="1" t="str">
        <f t="shared" si="5"/>
        <v>국유지</v>
      </c>
      <c r="Q83" s="1" t="str">
        <f t="shared" si="6"/>
        <v>국유지답</v>
      </c>
      <c r="R83" s="116">
        <v>1610</v>
      </c>
      <c r="S83" s="116">
        <f t="shared" si="8"/>
        <v>82110</v>
      </c>
      <c r="T83" s="116">
        <f t="shared" si="9"/>
        <v>246330</v>
      </c>
    </row>
    <row r="84" spans="1:20" ht="21.95" customHeight="1">
      <c r="A84" s="19">
        <v>232</v>
      </c>
      <c r="B84" s="3" t="s">
        <v>206</v>
      </c>
      <c r="C84" s="3" t="s">
        <v>207</v>
      </c>
      <c r="D84" s="3" t="s">
        <v>210</v>
      </c>
      <c r="E84" s="102" t="s">
        <v>523</v>
      </c>
      <c r="F84" s="110" t="s">
        <v>174</v>
      </c>
      <c r="G84" s="28">
        <v>73</v>
      </c>
      <c r="H84" s="25">
        <v>73</v>
      </c>
      <c r="I84" s="15"/>
      <c r="J84" s="61" t="s">
        <v>284</v>
      </c>
      <c r="K84" s="135" t="s">
        <v>25</v>
      </c>
      <c r="L84" s="18"/>
      <c r="M84" s="49"/>
      <c r="N84" s="50"/>
      <c r="O84" s="1">
        <f t="shared" si="10"/>
        <v>1</v>
      </c>
      <c r="P84" s="1" t="str">
        <f t="shared" si="5"/>
        <v>국유지</v>
      </c>
      <c r="Q84" s="1" t="str">
        <f t="shared" si="6"/>
        <v>국유지답</v>
      </c>
      <c r="R84" s="116">
        <v>1610</v>
      </c>
      <c r="S84" s="116">
        <f t="shared" si="8"/>
        <v>117530</v>
      </c>
      <c r="T84" s="116">
        <f t="shared" si="9"/>
        <v>352590</v>
      </c>
    </row>
    <row r="85" spans="1:20" ht="21.95" customHeight="1">
      <c r="A85" s="19">
        <v>233</v>
      </c>
      <c r="B85" s="3" t="s">
        <v>206</v>
      </c>
      <c r="C85" s="3" t="s">
        <v>207</v>
      </c>
      <c r="D85" s="3" t="s">
        <v>210</v>
      </c>
      <c r="E85" s="102" t="s">
        <v>524</v>
      </c>
      <c r="F85" s="110" t="s">
        <v>174</v>
      </c>
      <c r="G85" s="28">
        <v>23</v>
      </c>
      <c r="H85" s="25">
        <v>23</v>
      </c>
      <c r="I85" s="15"/>
      <c r="J85" s="61" t="s">
        <v>284</v>
      </c>
      <c r="K85" s="135" t="s">
        <v>25</v>
      </c>
      <c r="L85" s="18"/>
      <c r="M85" s="49"/>
      <c r="N85" s="50"/>
      <c r="O85" s="1">
        <f t="shared" si="10"/>
        <v>1</v>
      </c>
      <c r="P85" s="1" t="str">
        <f t="shared" si="5"/>
        <v>국유지</v>
      </c>
      <c r="Q85" s="1" t="str">
        <f t="shared" si="6"/>
        <v>국유지답</v>
      </c>
      <c r="R85" s="116">
        <v>1610</v>
      </c>
      <c r="S85" s="116">
        <f t="shared" si="8"/>
        <v>37030</v>
      </c>
      <c r="T85" s="116">
        <f t="shared" si="9"/>
        <v>111090</v>
      </c>
    </row>
    <row r="86" spans="1:20" ht="21.95" customHeight="1">
      <c r="A86" s="19">
        <v>234</v>
      </c>
      <c r="B86" s="3" t="s">
        <v>206</v>
      </c>
      <c r="C86" s="3" t="s">
        <v>207</v>
      </c>
      <c r="D86" s="3" t="s">
        <v>210</v>
      </c>
      <c r="E86" s="102" t="s">
        <v>525</v>
      </c>
      <c r="F86" s="110" t="s">
        <v>174</v>
      </c>
      <c r="G86" s="28">
        <v>147</v>
      </c>
      <c r="H86" s="25">
        <v>82</v>
      </c>
      <c r="I86" s="15"/>
      <c r="J86" s="61" t="s">
        <v>284</v>
      </c>
      <c r="K86" s="135" t="s">
        <v>25</v>
      </c>
      <c r="L86" s="18"/>
      <c r="M86" s="49"/>
      <c r="N86" s="50"/>
      <c r="O86" s="1">
        <f t="shared" si="10"/>
        <v>1</v>
      </c>
      <c r="P86" s="1" t="str">
        <f t="shared" si="5"/>
        <v>국유지</v>
      </c>
      <c r="Q86" s="1" t="str">
        <f t="shared" si="6"/>
        <v>국유지답</v>
      </c>
      <c r="R86" s="116">
        <v>1610</v>
      </c>
      <c r="S86" s="116">
        <f t="shared" si="8"/>
        <v>132020</v>
      </c>
      <c r="T86" s="116">
        <f t="shared" si="9"/>
        <v>396060</v>
      </c>
    </row>
    <row r="87" spans="1:20" ht="21.95" customHeight="1">
      <c r="A87" s="19">
        <v>235</v>
      </c>
      <c r="B87" s="3" t="s">
        <v>206</v>
      </c>
      <c r="C87" s="3" t="s">
        <v>207</v>
      </c>
      <c r="D87" s="3" t="s">
        <v>210</v>
      </c>
      <c r="E87" s="102" t="s">
        <v>526</v>
      </c>
      <c r="F87" s="110" t="s">
        <v>213</v>
      </c>
      <c r="G87" s="28">
        <v>1647</v>
      </c>
      <c r="H87" s="25">
        <v>40</v>
      </c>
      <c r="I87" s="15"/>
      <c r="J87" s="61" t="s">
        <v>284</v>
      </c>
      <c r="K87" s="135" t="s">
        <v>285</v>
      </c>
      <c r="L87" s="18"/>
      <c r="M87" s="49"/>
      <c r="N87" s="50"/>
      <c r="O87" s="1">
        <f t="shared" si="10"/>
        <v>1</v>
      </c>
      <c r="P87" s="1" t="str">
        <f t="shared" si="5"/>
        <v>국유지</v>
      </c>
      <c r="Q87" s="1" t="str">
        <f t="shared" si="6"/>
        <v>국유지도</v>
      </c>
      <c r="R87" s="116">
        <v>1610</v>
      </c>
      <c r="S87" s="116">
        <f t="shared" si="8"/>
        <v>64400</v>
      </c>
      <c r="T87" s="116">
        <f t="shared" si="9"/>
        <v>193200</v>
      </c>
    </row>
    <row r="88" spans="1:20" ht="21.95" customHeight="1">
      <c r="A88" s="19">
        <v>236</v>
      </c>
      <c r="B88" s="3" t="s">
        <v>206</v>
      </c>
      <c r="C88" s="3" t="s">
        <v>207</v>
      </c>
      <c r="D88" s="3" t="s">
        <v>209</v>
      </c>
      <c r="E88" s="102" t="s">
        <v>527</v>
      </c>
      <c r="F88" s="110" t="s">
        <v>213</v>
      </c>
      <c r="G88" s="28">
        <v>1252</v>
      </c>
      <c r="H88" s="25">
        <v>140</v>
      </c>
      <c r="I88" s="15"/>
      <c r="J88" s="61" t="s">
        <v>284</v>
      </c>
      <c r="K88" s="135" t="s">
        <v>285</v>
      </c>
      <c r="L88" s="18"/>
      <c r="M88" s="49"/>
      <c r="N88" s="50"/>
      <c r="O88" s="1">
        <f t="shared" si="10"/>
        <v>1</v>
      </c>
      <c r="P88" s="1" t="str">
        <f t="shared" si="5"/>
        <v>국유지</v>
      </c>
      <c r="Q88" s="1" t="str">
        <f t="shared" si="6"/>
        <v>국유지도</v>
      </c>
      <c r="R88" s="116">
        <v>1480</v>
      </c>
      <c r="S88" s="116">
        <f t="shared" si="8"/>
        <v>207200</v>
      </c>
      <c r="T88" s="116">
        <f t="shared" si="9"/>
        <v>621600</v>
      </c>
    </row>
    <row r="89" spans="1:20" ht="21.95" customHeight="1">
      <c r="A89" s="19">
        <v>237</v>
      </c>
      <c r="B89" s="3" t="s">
        <v>206</v>
      </c>
      <c r="C89" s="3" t="s">
        <v>207</v>
      </c>
      <c r="D89" s="3" t="s">
        <v>209</v>
      </c>
      <c r="E89" s="102" t="s">
        <v>528</v>
      </c>
      <c r="F89" s="110" t="s">
        <v>174</v>
      </c>
      <c r="G89" s="28">
        <v>2560</v>
      </c>
      <c r="H89" s="25">
        <v>2293</v>
      </c>
      <c r="I89" s="15"/>
      <c r="J89" s="61" t="s">
        <v>241</v>
      </c>
      <c r="K89" s="135" t="s">
        <v>276</v>
      </c>
      <c r="L89" s="18"/>
      <c r="M89" s="49"/>
      <c r="N89" s="50"/>
      <c r="O89" s="1">
        <f t="shared" si="10"/>
        <v>1</v>
      </c>
      <c r="P89" s="1" t="str">
        <f t="shared" si="5"/>
        <v>사유지</v>
      </c>
      <c r="Q89" s="1" t="str">
        <f t="shared" si="6"/>
        <v>사유지답</v>
      </c>
      <c r="R89" s="116">
        <v>4500</v>
      </c>
      <c r="S89" s="116">
        <f t="shared" si="8"/>
        <v>10318500</v>
      </c>
      <c r="T89" s="116">
        <f t="shared" si="9"/>
        <v>30955500</v>
      </c>
    </row>
    <row r="90" spans="1:20" ht="21.95" customHeight="1">
      <c r="A90" s="19">
        <v>238</v>
      </c>
      <c r="B90" s="3" t="s">
        <v>206</v>
      </c>
      <c r="C90" s="3" t="s">
        <v>207</v>
      </c>
      <c r="D90" s="3" t="s">
        <v>209</v>
      </c>
      <c r="E90" s="102" t="s">
        <v>529</v>
      </c>
      <c r="F90" s="110" t="s">
        <v>174</v>
      </c>
      <c r="G90" s="28">
        <v>3000</v>
      </c>
      <c r="H90" s="25">
        <v>296</v>
      </c>
      <c r="I90" s="15"/>
      <c r="J90" s="61" t="s">
        <v>220</v>
      </c>
      <c r="K90" s="135" t="s">
        <v>277</v>
      </c>
      <c r="L90" s="18"/>
      <c r="M90" s="49"/>
      <c r="N90" s="50"/>
      <c r="O90" s="1">
        <f t="shared" si="10"/>
        <v>1</v>
      </c>
      <c r="P90" s="1" t="str">
        <f t="shared" si="5"/>
        <v>사유지</v>
      </c>
      <c r="Q90" s="1" t="str">
        <f t="shared" si="6"/>
        <v>사유지답</v>
      </c>
      <c r="R90" s="116">
        <v>4500</v>
      </c>
      <c r="S90" s="116">
        <f t="shared" si="8"/>
        <v>1332000</v>
      </c>
      <c r="T90" s="116">
        <f t="shared" si="9"/>
        <v>3996000</v>
      </c>
    </row>
    <row r="91" spans="1:20" ht="21.95" customHeight="1">
      <c r="A91" s="19">
        <v>239</v>
      </c>
      <c r="B91" s="3" t="s">
        <v>206</v>
      </c>
      <c r="C91" s="3" t="s">
        <v>207</v>
      </c>
      <c r="D91" s="3" t="s">
        <v>209</v>
      </c>
      <c r="E91" s="102" t="s">
        <v>530</v>
      </c>
      <c r="F91" s="110" t="s">
        <v>212</v>
      </c>
      <c r="G91" s="28">
        <v>1225</v>
      </c>
      <c r="H91" s="25">
        <v>125</v>
      </c>
      <c r="I91" s="15"/>
      <c r="J91" s="61" t="s">
        <v>284</v>
      </c>
      <c r="K91" s="135" t="s">
        <v>285</v>
      </c>
      <c r="L91" s="18"/>
      <c r="M91" s="49"/>
      <c r="N91" s="50"/>
      <c r="O91" s="1">
        <f t="shared" si="10"/>
        <v>1</v>
      </c>
      <c r="P91" s="1" t="str">
        <f t="shared" ref="P91:P111" si="11">IF(J91="국유지", "국유지", "사유지")</f>
        <v>국유지</v>
      </c>
      <c r="Q91" s="1" t="str">
        <f t="shared" ref="Q91:Q111" si="12">P91&amp;F91</f>
        <v>국유지구</v>
      </c>
      <c r="R91" s="116">
        <v>1480</v>
      </c>
      <c r="S91" s="116">
        <f t="shared" si="8"/>
        <v>185000</v>
      </c>
      <c r="T91" s="116">
        <f t="shared" si="9"/>
        <v>555000</v>
      </c>
    </row>
    <row r="92" spans="1:20" ht="21.95" customHeight="1">
      <c r="A92" s="19">
        <v>240</v>
      </c>
      <c r="B92" s="3" t="s">
        <v>206</v>
      </c>
      <c r="C92" s="3" t="s">
        <v>207</v>
      </c>
      <c r="D92" s="3" t="s">
        <v>209</v>
      </c>
      <c r="E92" s="102" t="s">
        <v>531</v>
      </c>
      <c r="F92" s="110" t="s">
        <v>174</v>
      </c>
      <c r="G92" s="28">
        <v>3036</v>
      </c>
      <c r="H92" s="25">
        <v>2593</v>
      </c>
      <c r="I92" s="15"/>
      <c r="J92" s="61" t="s">
        <v>242</v>
      </c>
      <c r="K92" s="135" t="s">
        <v>278</v>
      </c>
      <c r="L92" s="18"/>
      <c r="M92" s="49"/>
      <c r="N92" s="50"/>
      <c r="O92" s="1">
        <f t="shared" si="10"/>
        <v>1</v>
      </c>
      <c r="P92" s="1" t="str">
        <f t="shared" si="11"/>
        <v>사유지</v>
      </c>
      <c r="Q92" s="1" t="str">
        <f t="shared" si="12"/>
        <v>사유지답</v>
      </c>
      <c r="R92" s="116">
        <v>4500</v>
      </c>
      <c r="S92" s="116">
        <f t="shared" si="8"/>
        <v>11668500</v>
      </c>
      <c r="T92" s="116">
        <f t="shared" si="9"/>
        <v>35005500</v>
      </c>
    </row>
    <row r="93" spans="1:20" ht="21.95" customHeight="1">
      <c r="A93" s="13">
        <v>241</v>
      </c>
      <c r="B93" s="2" t="s">
        <v>206</v>
      </c>
      <c r="C93" s="2" t="s">
        <v>207</v>
      </c>
      <c r="D93" s="2" t="s">
        <v>209</v>
      </c>
      <c r="E93" s="105" t="s">
        <v>532</v>
      </c>
      <c r="F93" s="113" t="s">
        <v>174</v>
      </c>
      <c r="G93" s="20">
        <v>3000</v>
      </c>
      <c r="H93" s="26">
        <v>154</v>
      </c>
      <c r="I93" s="14"/>
      <c r="J93" s="59" t="s">
        <v>243</v>
      </c>
      <c r="K93" s="136" t="s">
        <v>279</v>
      </c>
      <c r="L93" s="23"/>
      <c r="M93" s="51"/>
      <c r="N93" s="48"/>
      <c r="O93" s="1">
        <f t="shared" si="10"/>
        <v>1</v>
      </c>
      <c r="P93" s="1" t="str">
        <f t="shared" si="11"/>
        <v>사유지</v>
      </c>
      <c r="Q93" s="1" t="str">
        <f t="shared" si="12"/>
        <v>사유지답</v>
      </c>
      <c r="R93" s="116">
        <v>4500</v>
      </c>
      <c r="S93" s="116">
        <f t="shared" si="8"/>
        <v>693000</v>
      </c>
      <c r="T93" s="116">
        <f t="shared" si="9"/>
        <v>2079000</v>
      </c>
    </row>
    <row r="94" spans="1:20" ht="21.95" customHeight="1">
      <c r="A94" s="148">
        <v>242</v>
      </c>
      <c r="B94" s="149" t="s">
        <v>206</v>
      </c>
      <c r="C94" s="149" t="s">
        <v>207</v>
      </c>
      <c r="D94" s="149" t="s">
        <v>209</v>
      </c>
      <c r="E94" s="100" t="s">
        <v>533</v>
      </c>
      <c r="F94" s="108" t="s">
        <v>213</v>
      </c>
      <c r="G94" s="27">
        <v>950</v>
      </c>
      <c r="H94" s="24">
        <v>171</v>
      </c>
      <c r="I94" s="21"/>
      <c r="J94" s="62" t="s">
        <v>284</v>
      </c>
      <c r="K94" s="137" t="s">
        <v>285</v>
      </c>
      <c r="L94" s="22"/>
      <c r="M94" s="52"/>
      <c r="N94" s="147"/>
      <c r="O94" s="1">
        <f t="shared" si="10"/>
        <v>1</v>
      </c>
      <c r="P94" s="1" t="str">
        <f t="shared" si="11"/>
        <v>국유지</v>
      </c>
      <c r="Q94" s="1" t="str">
        <f t="shared" si="12"/>
        <v>국유지도</v>
      </c>
      <c r="R94" s="116">
        <v>1480</v>
      </c>
      <c r="S94" s="116">
        <f t="shared" si="8"/>
        <v>253080</v>
      </c>
      <c r="T94" s="116">
        <f t="shared" si="9"/>
        <v>759240</v>
      </c>
    </row>
    <row r="95" spans="1:20" ht="21.95" customHeight="1">
      <c r="A95" s="19">
        <v>243</v>
      </c>
      <c r="B95" s="3" t="s">
        <v>206</v>
      </c>
      <c r="C95" s="3" t="s">
        <v>207</v>
      </c>
      <c r="D95" s="3" t="s">
        <v>209</v>
      </c>
      <c r="E95" s="102" t="s">
        <v>534</v>
      </c>
      <c r="F95" s="110" t="s">
        <v>212</v>
      </c>
      <c r="G95" s="28">
        <v>667</v>
      </c>
      <c r="H95" s="25">
        <v>110</v>
      </c>
      <c r="I95" s="15"/>
      <c r="J95" s="61" t="s">
        <v>284</v>
      </c>
      <c r="K95" s="135" t="s">
        <v>285</v>
      </c>
      <c r="L95" s="18"/>
      <c r="M95" s="49"/>
      <c r="N95" s="50"/>
      <c r="O95" s="1">
        <f t="shared" si="10"/>
        <v>1</v>
      </c>
      <c r="P95" s="1" t="str">
        <f t="shared" si="11"/>
        <v>국유지</v>
      </c>
      <c r="Q95" s="1" t="str">
        <f t="shared" si="12"/>
        <v>국유지구</v>
      </c>
      <c r="R95" s="116">
        <v>1480</v>
      </c>
      <c r="S95" s="116">
        <f t="shared" si="8"/>
        <v>162800</v>
      </c>
      <c r="T95" s="116">
        <f t="shared" si="9"/>
        <v>488400</v>
      </c>
    </row>
    <row r="96" spans="1:20" ht="21.95" customHeight="1">
      <c r="A96" s="19">
        <v>244</v>
      </c>
      <c r="B96" s="3" t="s">
        <v>206</v>
      </c>
      <c r="C96" s="3" t="s">
        <v>207</v>
      </c>
      <c r="D96" s="3" t="s">
        <v>209</v>
      </c>
      <c r="E96" s="102" t="s">
        <v>535</v>
      </c>
      <c r="F96" s="110" t="s">
        <v>174</v>
      </c>
      <c r="G96" s="28">
        <v>740</v>
      </c>
      <c r="H96" s="25">
        <v>740</v>
      </c>
      <c r="I96" s="15"/>
      <c r="J96" s="61" t="s">
        <v>241</v>
      </c>
      <c r="K96" s="135" t="s">
        <v>275</v>
      </c>
      <c r="L96" s="18"/>
      <c r="M96" s="49"/>
      <c r="N96" s="50"/>
      <c r="O96" s="1">
        <f t="shared" si="10"/>
        <v>1</v>
      </c>
      <c r="P96" s="1" t="str">
        <f t="shared" si="11"/>
        <v>사유지</v>
      </c>
      <c r="Q96" s="1" t="str">
        <f t="shared" si="12"/>
        <v>사유지답</v>
      </c>
      <c r="R96" s="116">
        <v>4500</v>
      </c>
      <c r="S96" s="116">
        <f t="shared" si="8"/>
        <v>3330000</v>
      </c>
      <c r="T96" s="116">
        <f t="shared" si="9"/>
        <v>9990000</v>
      </c>
    </row>
    <row r="97" spans="1:20" ht="21.95" customHeight="1">
      <c r="A97" s="19">
        <v>245</v>
      </c>
      <c r="B97" s="3" t="s">
        <v>206</v>
      </c>
      <c r="C97" s="3" t="s">
        <v>207</v>
      </c>
      <c r="D97" s="3" t="s">
        <v>209</v>
      </c>
      <c r="E97" s="102" t="s">
        <v>536</v>
      </c>
      <c r="F97" s="110" t="s">
        <v>174</v>
      </c>
      <c r="G97" s="28">
        <v>2547</v>
      </c>
      <c r="H97" s="25">
        <v>1797</v>
      </c>
      <c r="I97" s="15"/>
      <c r="J97" s="61" t="s">
        <v>241</v>
      </c>
      <c r="K97" s="135" t="s">
        <v>275</v>
      </c>
      <c r="L97" s="18"/>
      <c r="M97" s="49"/>
      <c r="N97" s="50"/>
      <c r="O97" s="1">
        <f t="shared" si="10"/>
        <v>1</v>
      </c>
      <c r="P97" s="1" t="str">
        <f t="shared" si="11"/>
        <v>사유지</v>
      </c>
      <c r="Q97" s="1" t="str">
        <f t="shared" si="12"/>
        <v>사유지답</v>
      </c>
      <c r="R97" s="116">
        <v>4500</v>
      </c>
      <c r="S97" s="116">
        <f t="shared" si="8"/>
        <v>8086500</v>
      </c>
      <c r="T97" s="116">
        <f t="shared" si="9"/>
        <v>24259500</v>
      </c>
    </row>
    <row r="98" spans="1:20" ht="21.95" customHeight="1">
      <c r="A98" s="19">
        <v>246</v>
      </c>
      <c r="B98" s="3" t="s">
        <v>206</v>
      </c>
      <c r="C98" s="3" t="s">
        <v>207</v>
      </c>
      <c r="D98" s="3" t="s">
        <v>209</v>
      </c>
      <c r="E98" s="102" t="s">
        <v>537</v>
      </c>
      <c r="F98" s="110" t="s">
        <v>174</v>
      </c>
      <c r="G98" s="28">
        <v>3000</v>
      </c>
      <c r="H98" s="25">
        <v>29</v>
      </c>
      <c r="I98" s="15"/>
      <c r="J98" s="61" t="s">
        <v>244</v>
      </c>
      <c r="K98" s="135" t="s">
        <v>280</v>
      </c>
      <c r="L98" s="18"/>
      <c r="M98" s="49"/>
      <c r="N98" s="50"/>
      <c r="O98" s="1">
        <f t="shared" si="10"/>
        <v>1</v>
      </c>
      <c r="P98" s="1" t="str">
        <f t="shared" si="11"/>
        <v>사유지</v>
      </c>
      <c r="Q98" s="1" t="str">
        <f t="shared" si="12"/>
        <v>사유지답</v>
      </c>
      <c r="R98" s="116">
        <v>4500</v>
      </c>
      <c r="S98" s="116">
        <f t="shared" si="8"/>
        <v>130500</v>
      </c>
      <c r="T98" s="116">
        <f t="shared" si="9"/>
        <v>391500</v>
      </c>
    </row>
    <row r="99" spans="1:20" ht="21.95" customHeight="1">
      <c r="A99" s="19">
        <v>247</v>
      </c>
      <c r="B99" s="3" t="s">
        <v>206</v>
      </c>
      <c r="C99" s="3" t="s">
        <v>207</v>
      </c>
      <c r="D99" s="3" t="s">
        <v>209</v>
      </c>
      <c r="E99" s="102" t="s">
        <v>538</v>
      </c>
      <c r="F99" s="110" t="s">
        <v>212</v>
      </c>
      <c r="G99" s="28">
        <v>1224</v>
      </c>
      <c r="H99" s="25">
        <v>136</v>
      </c>
      <c r="I99" s="15"/>
      <c r="J99" s="61" t="s">
        <v>284</v>
      </c>
      <c r="K99" s="135" t="s">
        <v>285</v>
      </c>
      <c r="L99" s="18"/>
      <c r="M99" s="49"/>
      <c r="N99" s="50"/>
      <c r="O99" s="1">
        <f t="shared" si="10"/>
        <v>1</v>
      </c>
      <c r="P99" s="1" t="str">
        <f t="shared" si="11"/>
        <v>국유지</v>
      </c>
      <c r="Q99" s="1" t="str">
        <f t="shared" si="12"/>
        <v>국유지구</v>
      </c>
      <c r="R99" s="116">
        <v>1480</v>
      </c>
      <c r="S99" s="116">
        <f t="shared" si="8"/>
        <v>201280</v>
      </c>
      <c r="T99" s="116">
        <f t="shared" si="9"/>
        <v>603840</v>
      </c>
    </row>
    <row r="100" spans="1:20" ht="21.95" customHeight="1">
      <c r="A100" s="19">
        <v>248</v>
      </c>
      <c r="B100" s="3" t="s">
        <v>206</v>
      </c>
      <c r="C100" s="3" t="s">
        <v>207</v>
      </c>
      <c r="D100" s="3" t="s">
        <v>209</v>
      </c>
      <c r="E100" s="102" t="s">
        <v>539</v>
      </c>
      <c r="F100" s="110" t="s">
        <v>174</v>
      </c>
      <c r="G100" s="28">
        <v>3000</v>
      </c>
      <c r="H100" s="25">
        <v>45</v>
      </c>
      <c r="I100" s="15"/>
      <c r="J100" s="61" t="s">
        <v>245</v>
      </c>
      <c r="K100" s="135" t="s">
        <v>281</v>
      </c>
      <c r="L100" s="18"/>
      <c r="M100" s="49"/>
      <c r="N100" s="50"/>
      <c r="O100" s="1">
        <f t="shared" ref="O100:O111" si="13">COUNTIF(E100,E:E)</f>
        <v>1</v>
      </c>
      <c r="P100" s="1" t="str">
        <f t="shared" si="11"/>
        <v>사유지</v>
      </c>
      <c r="Q100" s="1" t="str">
        <f t="shared" si="12"/>
        <v>사유지답</v>
      </c>
      <c r="R100" s="116">
        <v>4500</v>
      </c>
      <c r="S100" s="116">
        <f t="shared" si="8"/>
        <v>202500</v>
      </c>
      <c r="T100" s="116">
        <f t="shared" si="9"/>
        <v>607500</v>
      </c>
    </row>
    <row r="101" spans="1:20" ht="21.95" customHeight="1">
      <c r="A101" s="19">
        <v>249</v>
      </c>
      <c r="B101" s="3" t="s">
        <v>206</v>
      </c>
      <c r="C101" s="3" t="s">
        <v>207</v>
      </c>
      <c r="D101" s="3" t="s">
        <v>209</v>
      </c>
      <c r="E101" s="102" t="s">
        <v>540</v>
      </c>
      <c r="F101" s="110" t="s">
        <v>174</v>
      </c>
      <c r="G101" s="28">
        <v>2504</v>
      </c>
      <c r="H101" s="25">
        <v>2255</v>
      </c>
      <c r="I101" s="15"/>
      <c r="J101" s="61" t="s">
        <v>246</v>
      </c>
      <c r="K101" s="135" t="s">
        <v>282</v>
      </c>
      <c r="L101" s="18"/>
      <c r="M101" s="49"/>
      <c r="N101" s="50"/>
      <c r="O101" s="1">
        <f t="shared" si="13"/>
        <v>1</v>
      </c>
      <c r="P101" s="1" t="str">
        <f t="shared" si="11"/>
        <v>사유지</v>
      </c>
      <c r="Q101" s="1" t="str">
        <f t="shared" si="12"/>
        <v>사유지답</v>
      </c>
      <c r="R101" s="116">
        <v>4500</v>
      </c>
      <c r="S101" s="116">
        <f t="shared" si="8"/>
        <v>10147500</v>
      </c>
      <c r="T101" s="116">
        <f t="shared" si="9"/>
        <v>30442500</v>
      </c>
    </row>
    <row r="102" spans="1:20" ht="21.95" customHeight="1">
      <c r="A102" s="19">
        <v>250</v>
      </c>
      <c r="B102" s="3" t="s">
        <v>206</v>
      </c>
      <c r="C102" s="3" t="s">
        <v>207</v>
      </c>
      <c r="D102" s="3" t="s">
        <v>209</v>
      </c>
      <c r="E102" s="102" t="s">
        <v>541</v>
      </c>
      <c r="F102" s="110" t="s">
        <v>213</v>
      </c>
      <c r="G102" s="28">
        <v>1470</v>
      </c>
      <c r="H102" s="25">
        <v>137</v>
      </c>
      <c r="I102" s="15"/>
      <c r="J102" s="61" t="s">
        <v>284</v>
      </c>
      <c r="K102" s="135" t="s">
        <v>285</v>
      </c>
      <c r="L102" s="18"/>
      <c r="M102" s="49"/>
      <c r="N102" s="50"/>
      <c r="O102" s="1">
        <f t="shared" si="13"/>
        <v>1</v>
      </c>
      <c r="P102" s="1" t="str">
        <f t="shared" si="11"/>
        <v>국유지</v>
      </c>
      <c r="Q102" s="1" t="str">
        <f t="shared" si="12"/>
        <v>국유지도</v>
      </c>
      <c r="R102" s="116">
        <v>1480</v>
      </c>
      <c r="S102" s="116">
        <f t="shared" si="8"/>
        <v>202760</v>
      </c>
      <c r="T102" s="116">
        <f t="shared" si="9"/>
        <v>608280</v>
      </c>
    </row>
    <row r="103" spans="1:20" ht="21.95" customHeight="1">
      <c r="A103" s="19">
        <v>251</v>
      </c>
      <c r="B103" s="3" t="s">
        <v>206</v>
      </c>
      <c r="C103" s="3" t="s">
        <v>207</v>
      </c>
      <c r="D103" s="3" t="s">
        <v>209</v>
      </c>
      <c r="E103" s="102" t="s">
        <v>542</v>
      </c>
      <c r="F103" s="110" t="s">
        <v>212</v>
      </c>
      <c r="G103" s="28">
        <v>777</v>
      </c>
      <c r="H103" s="25">
        <v>54</v>
      </c>
      <c r="I103" s="15"/>
      <c r="J103" s="61" t="s">
        <v>284</v>
      </c>
      <c r="K103" s="135" t="s">
        <v>285</v>
      </c>
      <c r="L103" s="18"/>
      <c r="M103" s="49"/>
      <c r="N103" s="50"/>
      <c r="O103" s="1">
        <f t="shared" si="13"/>
        <v>1</v>
      </c>
      <c r="P103" s="1" t="str">
        <f t="shared" si="11"/>
        <v>국유지</v>
      </c>
      <c r="Q103" s="1" t="str">
        <f t="shared" si="12"/>
        <v>국유지구</v>
      </c>
      <c r="R103" s="116">
        <v>1480</v>
      </c>
      <c r="S103" s="116">
        <f t="shared" si="8"/>
        <v>79920</v>
      </c>
      <c r="T103" s="116">
        <f t="shared" si="9"/>
        <v>239760</v>
      </c>
    </row>
    <row r="104" spans="1:20" ht="21.95" customHeight="1">
      <c r="A104" s="19">
        <v>252</v>
      </c>
      <c r="B104" s="3" t="s">
        <v>206</v>
      </c>
      <c r="C104" s="3" t="s">
        <v>207</v>
      </c>
      <c r="D104" s="3" t="s">
        <v>209</v>
      </c>
      <c r="E104" s="102" t="s">
        <v>543</v>
      </c>
      <c r="F104" s="110" t="s">
        <v>174</v>
      </c>
      <c r="G104" s="28">
        <v>1800</v>
      </c>
      <c r="H104" s="25">
        <v>253</v>
      </c>
      <c r="I104" s="15"/>
      <c r="J104" s="61" t="s">
        <v>247</v>
      </c>
      <c r="K104" s="135" t="s">
        <v>282</v>
      </c>
      <c r="L104" s="18"/>
      <c r="M104" s="49"/>
      <c r="N104" s="50"/>
      <c r="O104" s="1">
        <f t="shared" si="13"/>
        <v>1</v>
      </c>
      <c r="P104" s="1" t="str">
        <f t="shared" si="11"/>
        <v>사유지</v>
      </c>
      <c r="Q104" s="1" t="str">
        <f t="shared" si="12"/>
        <v>사유지답</v>
      </c>
      <c r="R104" s="116">
        <v>4500</v>
      </c>
      <c r="S104" s="116">
        <f t="shared" si="8"/>
        <v>1138500</v>
      </c>
      <c r="T104" s="116">
        <f t="shared" si="9"/>
        <v>3415500</v>
      </c>
    </row>
    <row r="105" spans="1:20" ht="21.95" customHeight="1">
      <c r="A105" s="19">
        <v>253</v>
      </c>
      <c r="B105" s="3" t="s">
        <v>206</v>
      </c>
      <c r="C105" s="3" t="s">
        <v>207</v>
      </c>
      <c r="D105" s="3" t="s">
        <v>209</v>
      </c>
      <c r="E105" s="102" t="s">
        <v>544</v>
      </c>
      <c r="F105" s="110" t="s">
        <v>174</v>
      </c>
      <c r="G105" s="28">
        <v>2116</v>
      </c>
      <c r="H105" s="25">
        <v>2023</v>
      </c>
      <c r="I105" s="3"/>
      <c r="J105" s="61" t="s">
        <v>247</v>
      </c>
      <c r="K105" s="135" t="s">
        <v>282</v>
      </c>
      <c r="L105" s="18"/>
      <c r="M105" s="49"/>
      <c r="N105" s="50"/>
      <c r="O105" s="1">
        <f t="shared" si="13"/>
        <v>1</v>
      </c>
      <c r="P105" s="1" t="str">
        <f t="shared" si="11"/>
        <v>사유지</v>
      </c>
      <c r="Q105" s="1" t="str">
        <f t="shared" si="12"/>
        <v>사유지답</v>
      </c>
      <c r="R105" s="116">
        <v>4500</v>
      </c>
      <c r="S105" s="116">
        <f t="shared" si="8"/>
        <v>9103500</v>
      </c>
      <c r="T105" s="116">
        <f t="shared" si="9"/>
        <v>27310500</v>
      </c>
    </row>
    <row r="106" spans="1:20" ht="21.95" customHeight="1">
      <c r="A106" s="19">
        <v>254</v>
      </c>
      <c r="B106" s="3" t="s">
        <v>206</v>
      </c>
      <c r="C106" s="3" t="s">
        <v>207</v>
      </c>
      <c r="D106" s="3" t="s">
        <v>209</v>
      </c>
      <c r="E106" s="102" t="s">
        <v>545</v>
      </c>
      <c r="F106" s="110" t="s">
        <v>212</v>
      </c>
      <c r="G106" s="28">
        <v>2018</v>
      </c>
      <c r="H106" s="25">
        <v>95</v>
      </c>
      <c r="I106" s="3"/>
      <c r="J106" s="61" t="s">
        <v>284</v>
      </c>
      <c r="K106" s="135" t="s">
        <v>285</v>
      </c>
      <c r="L106" s="18"/>
      <c r="M106" s="49"/>
      <c r="N106" s="50"/>
      <c r="O106" s="1">
        <f t="shared" si="13"/>
        <v>1</v>
      </c>
      <c r="P106" s="1" t="str">
        <f t="shared" si="11"/>
        <v>국유지</v>
      </c>
      <c r="Q106" s="1" t="str">
        <f t="shared" si="12"/>
        <v>국유지구</v>
      </c>
      <c r="R106" s="116">
        <v>1480</v>
      </c>
      <c r="S106" s="116">
        <f t="shared" si="8"/>
        <v>140600</v>
      </c>
      <c r="T106" s="116">
        <f t="shared" si="9"/>
        <v>421800</v>
      </c>
    </row>
    <row r="107" spans="1:20" ht="21.95" customHeight="1">
      <c r="A107" s="19">
        <v>255</v>
      </c>
      <c r="B107" s="3" t="s">
        <v>206</v>
      </c>
      <c r="C107" s="3" t="s">
        <v>207</v>
      </c>
      <c r="D107" s="15" t="s">
        <v>209</v>
      </c>
      <c r="E107" s="102" t="s">
        <v>546</v>
      </c>
      <c r="F107" s="110" t="s">
        <v>174</v>
      </c>
      <c r="G107" s="28">
        <v>3601</v>
      </c>
      <c r="H107" s="25">
        <v>742</v>
      </c>
      <c r="I107" s="3"/>
      <c r="J107" s="61" t="s">
        <v>248</v>
      </c>
      <c r="K107" s="135">
        <v>2</v>
      </c>
      <c r="L107" s="18"/>
      <c r="M107" s="49"/>
      <c r="N107" s="50"/>
      <c r="O107" s="1">
        <f t="shared" si="13"/>
        <v>1</v>
      </c>
      <c r="P107" s="1" t="str">
        <f t="shared" si="11"/>
        <v>사유지</v>
      </c>
      <c r="Q107" s="1" t="str">
        <f t="shared" si="12"/>
        <v>사유지답</v>
      </c>
      <c r="R107" s="116">
        <v>4500</v>
      </c>
      <c r="S107" s="116">
        <f t="shared" si="8"/>
        <v>3339000</v>
      </c>
      <c r="T107" s="116">
        <f t="shared" si="9"/>
        <v>10017000</v>
      </c>
    </row>
    <row r="108" spans="1:20" ht="21.95" customHeight="1">
      <c r="A108" s="19">
        <v>256</v>
      </c>
      <c r="B108" s="3" t="s">
        <v>206</v>
      </c>
      <c r="C108" s="3" t="s">
        <v>207</v>
      </c>
      <c r="D108" s="3" t="s">
        <v>209</v>
      </c>
      <c r="E108" s="102" t="s">
        <v>547</v>
      </c>
      <c r="F108" s="110" t="s">
        <v>174</v>
      </c>
      <c r="G108" s="28">
        <v>1231</v>
      </c>
      <c r="H108" s="25">
        <v>1231</v>
      </c>
      <c r="I108" s="15"/>
      <c r="J108" s="61" t="s">
        <v>249</v>
      </c>
      <c r="K108" s="135" t="s">
        <v>283</v>
      </c>
      <c r="L108" s="18"/>
      <c r="M108" s="49"/>
      <c r="N108" s="50"/>
      <c r="O108" s="1">
        <f t="shared" si="13"/>
        <v>1</v>
      </c>
      <c r="P108" s="1" t="str">
        <f t="shared" si="11"/>
        <v>사유지</v>
      </c>
      <c r="Q108" s="1" t="str">
        <f t="shared" si="12"/>
        <v>사유지답</v>
      </c>
      <c r="R108" s="116">
        <v>4500</v>
      </c>
      <c r="S108" s="116">
        <f t="shared" si="8"/>
        <v>5539500</v>
      </c>
      <c r="T108" s="116">
        <f t="shared" si="9"/>
        <v>16618500</v>
      </c>
    </row>
    <row r="109" spans="1:20" ht="21.95" customHeight="1">
      <c r="A109" s="19">
        <v>257</v>
      </c>
      <c r="B109" s="3" t="s">
        <v>206</v>
      </c>
      <c r="C109" s="3" t="s">
        <v>207</v>
      </c>
      <c r="D109" s="3" t="s">
        <v>209</v>
      </c>
      <c r="E109" s="102" t="s">
        <v>548</v>
      </c>
      <c r="F109" s="110" t="s">
        <v>174</v>
      </c>
      <c r="G109" s="28">
        <v>119</v>
      </c>
      <c r="H109" s="25">
        <v>119</v>
      </c>
      <c r="I109" s="15"/>
      <c r="J109" s="61" t="s">
        <v>284</v>
      </c>
      <c r="K109" s="135" t="s">
        <v>25</v>
      </c>
      <c r="L109" s="18"/>
      <c r="M109" s="49"/>
      <c r="N109" s="50"/>
      <c r="O109" s="1">
        <f t="shared" si="13"/>
        <v>1</v>
      </c>
      <c r="P109" s="1" t="str">
        <f t="shared" si="11"/>
        <v>국유지</v>
      </c>
      <c r="Q109" s="1" t="str">
        <f t="shared" si="12"/>
        <v>국유지답</v>
      </c>
      <c r="R109" s="116">
        <v>1480</v>
      </c>
      <c r="S109" s="116">
        <f t="shared" ref="S109:S111" si="14">IF(R109="-","-",H109*R109)</f>
        <v>176120</v>
      </c>
      <c r="T109" s="116">
        <f t="shared" ref="T109:T110" si="15">IF(R109="-","-",S109*3)</f>
        <v>528360</v>
      </c>
    </row>
    <row r="110" spans="1:20" ht="21.95" customHeight="1">
      <c r="A110" s="19">
        <v>258</v>
      </c>
      <c r="B110" s="3" t="s">
        <v>206</v>
      </c>
      <c r="C110" s="3" t="s">
        <v>207</v>
      </c>
      <c r="D110" s="3" t="s">
        <v>209</v>
      </c>
      <c r="E110" s="102" t="s">
        <v>549</v>
      </c>
      <c r="F110" s="110" t="s">
        <v>174</v>
      </c>
      <c r="G110" s="28">
        <v>116</v>
      </c>
      <c r="H110" s="25">
        <v>8</v>
      </c>
      <c r="I110" s="15"/>
      <c r="J110" s="61" t="s">
        <v>284</v>
      </c>
      <c r="K110" s="135" t="s">
        <v>25</v>
      </c>
      <c r="L110" s="18"/>
      <c r="M110" s="49"/>
      <c r="N110" s="50"/>
      <c r="O110" s="1">
        <f t="shared" si="13"/>
        <v>1</v>
      </c>
      <c r="P110" s="1" t="str">
        <f t="shared" si="11"/>
        <v>국유지</v>
      </c>
      <c r="Q110" s="1" t="str">
        <f t="shared" si="12"/>
        <v>국유지답</v>
      </c>
      <c r="R110" s="116">
        <v>1480</v>
      </c>
      <c r="S110" s="116">
        <f t="shared" si="14"/>
        <v>11840</v>
      </c>
      <c r="T110" s="116">
        <f t="shared" si="15"/>
        <v>35520</v>
      </c>
    </row>
    <row r="111" spans="1:20" ht="21.95" customHeight="1">
      <c r="A111" s="13">
        <v>259</v>
      </c>
      <c r="B111" s="2" t="s">
        <v>206</v>
      </c>
      <c r="C111" s="2" t="s">
        <v>207</v>
      </c>
      <c r="D111" s="2" t="s">
        <v>209</v>
      </c>
      <c r="E111" s="105" t="s">
        <v>550</v>
      </c>
      <c r="F111" s="113" t="s">
        <v>213</v>
      </c>
      <c r="G111" s="20">
        <v>2189</v>
      </c>
      <c r="H111" s="26">
        <v>43</v>
      </c>
      <c r="I111" s="14"/>
      <c r="J111" s="59" t="s">
        <v>284</v>
      </c>
      <c r="K111" s="136" t="s">
        <v>285</v>
      </c>
      <c r="L111" s="23"/>
      <c r="M111" s="51"/>
      <c r="N111" s="48"/>
      <c r="O111" s="1">
        <f t="shared" si="13"/>
        <v>1</v>
      </c>
      <c r="P111" s="1" t="str">
        <f t="shared" si="11"/>
        <v>국유지</v>
      </c>
      <c r="Q111" s="1" t="str">
        <f t="shared" si="12"/>
        <v>국유지도</v>
      </c>
      <c r="R111" s="116">
        <v>1480</v>
      </c>
      <c r="S111" s="116">
        <f t="shared" si="14"/>
        <v>63640</v>
      </c>
      <c r="T111" s="116">
        <f>IF(R111="-","-",S111*3)</f>
        <v>190920</v>
      </c>
    </row>
    <row r="112" spans="1:20" ht="20.100000000000001" customHeight="1">
      <c r="A112" s="30"/>
      <c r="B112" s="30"/>
      <c r="C112" s="30"/>
      <c r="D112" s="30"/>
      <c r="E112" s="44"/>
      <c r="F112" s="45"/>
      <c r="G112" s="33"/>
      <c r="H112" s="46"/>
      <c r="I112" s="40"/>
      <c r="J112" s="64"/>
      <c r="K112" s="43"/>
      <c r="L112" s="6"/>
      <c r="M112" s="42"/>
      <c r="N112" s="30"/>
      <c r="O112" s="6"/>
      <c r="P112" s="6"/>
    </row>
    <row r="113" spans="1:16" ht="20.100000000000001" customHeight="1">
      <c r="A113" s="30"/>
      <c r="B113" s="30"/>
      <c r="C113" s="30"/>
      <c r="D113" s="30"/>
      <c r="E113" s="44"/>
      <c r="F113" s="45"/>
      <c r="G113" s="33"/>
      <c r="H113" s="46"/>
      <c r="I113" s="40"/>
      <c r="J113" s="64"/>
      <c r="K113" s="43"/>
      <c r="L113" s="6"/>
      <c r="M113" s="42"/>
      <c r="N113" s="30"/>
      <c r="O113" s="6"/>
      <c r="P113" s="6"/>
    </row>
    <row r="114" spans="1:16" ht="20.100000000000001" customHeight="1">
      <c r="A114" s="30"/>
      <c r="B114" s="30"/>
      <c r="C114" s="30"/>
      <c r="D114" s="30"/>
      <c r="E114" s="44"/>
      <c r="F114" s="45"/>
      <c r="G114" s="33"/>
      <c r="H114" s="46"/>
      <c r="I114" s="40"/>
      <c r="J114" s="64"/>
      <c r="K114" s="43"/>
      <c r="L114" s="6"/>
      <c r="M114" s="42"/>
      <c r="N114" s="30"/>
      <c r="O114" s="6"/>
      <c r="P114" s="6"/>
    </row>
    <row r="115" spans="1:16" ht="20.100000000000001" customHeight="1">
      <c r="A115" s="30"/>
      <c r="B115" s="30"/>
      <c r="C115" s="30"/>
      <c r="D115" s="30"/>
      <c r="E115" s="44"/>
      <c r="F115" s="45"/>
      <c r="G115" s="33"/>
      <c r="H115" s="46"/>
      <c r="I115" s="40"/>
      <c r="J115" s="64"/>
      <c r="K115" s="43"/>
      <c r="L115" s="6"/>
      <c r="M115" s="42"/>
      <c r="N115" s="30"/>
      <c r="O115" s="6"/>
      <c r="P115" s="6"/>
    </row>
    <row r="116" spans="1:16" ht="20.100000000000001" customHeight="1">
      <c r="A116" s="30"/>
      <c r="B116" s="30"/>
      <c r="C116" s="30"/>
      <c r="D116" s="30"/>
      <c r="E116" s="44"/>
      <c r="F116" s="45"/>
      <c r="G116" s="33"/>
      <c r="H116" s="46"/>
      <c r="I116" s="40"/>
      <c r="J116" s="64"/>
      <c r="K116" s="43"/>
      <c r="L116" s="6"/>
      <c r="M116" s="42"/>
      <c r="N116" s="30"/>
      <c r="O116" s="6"/>
      <c r="P116" s="6"/>
    </row>
    <row r="117" spans="1:16" ht="20.100000000000001" customHeight="1">
      <c r="A117" s="30"/>
      <c r="B117" s="30"/>
      <c r="C117" s="30"/>
      <c r="D117" s="30"/>
      <c r="E117" s="44"/>
      <c r="F117" s="45"/>
      <c r="G117" s="33"/>
      <c r="H117" s="46"/>
      <c r="I117" s="40"/>
      <c r="J117" s="64"/>
      <c r="K117" s="43"/>
      <c r="L117" s="6"/>
      <c r="M117" s="42"/>
      <c r="N117" s="30"/>
      <c r="O117" s="6"/>
      <c r="P117" s="6"/>
    </row>
    <row r="118" spans="1:16" ht="20.100000000000001" customHeight="1">
      <c r="A118" s="30"/>
      <c r="B118" s="30"/>
      <c r="C118" s="30"/>
      <c r="D118" s="30"/>
      <c r="E118" s="44"/>
      <c r="F118" s="45"/>
      <c r="G118" s="33"/>
      <c r="H118" s="46"/>
      <c r="I118" s="40"/>
      <c r="J118" s="64"/>
      <c r="K118" s="43"/>
      <c r="L118" s="6"/>
      <c r="M118" s="42"/>
      <c r="N118" s="30"/>
      <c r="O118" s="6"/>
      <c r="P118" s="6"/>
    </row>
    <row r="119" spans="1:16" ht="20.100000000000001" customHeight="1">
      <c r="A119" s="30"/>
      <c r="B119" s="30"/>
      <c r="C119" s="30"/>
      <c r="D119" s="30"/>
      <c r="E119" s="44"/>
      <c r="F119" s="45"/>
      <c r="G119" s="33"/>
      <c r="H119" s="46"/>
      <c r="I119" s="40"/>
      <c r="J119" s="64"/>
      <c r="K119" s="43"/>
      <c r="L119" s="6"/>
      <c r="M119" s="42"/>
      <c r="N119" s="30"/>
      <c r="O119" s="6"/>
      <c r="P119" s="6"/>
    </row>
    <row r="120" spans="1:16" ht="20.100000000000001" customHeight="1">
      <c r="A120" s="30"/>
      <c r="B120" s="30"/>
      <c r="C120" s="30"/>
      <c r="D120" s="30"/>
      <c r="E120" s="44"/>
      <c r="F120" s="45"/>
      <c r="G120" s="33"/>
      <c r="H120" s="46"/>
      <c r="I120" s="40"/>
      <c r="J120" s="64"/>
      <c r="K120" s="43"/>
      <c r="L120" s="6"/>
      <c r="M120" s="42"/>
      <c r="N120" s="30"/>
      <c r="O120" s="6"/>
      <c r="P120" s="6"/>
    </row>
    <row r="121" spans="1:16" ht="20.100000000000001" customHeight="1">
      <c r="A121" s="30"/>
      <c r="B121" s="30"/>
      <c r="C121" s="30"/>
      <c r="D121" s="30"/>
      <c r="E121" s="44"/>
      <c r="F121" s="45"/>
      <c r="G121" s="33"/>
      <c r="H121" s="46"/>
      <c r="I121" s="40"/>
      <c r="J121" s="64"/>
      <c r="K121" s="43"/>
      <c r="L121" s="6"/>
      <c r="M121" s="42"/>
      <c r="N121" s="30"/>
      <c r="O121" s="6"/>
      <c r="P121" s="6"/>
    </row>
    <row r="122" spans="1:16" ht="20.100000000000001" customHeight="1">
      <c r="A122" s="30"/>
      <c r="B122" s="30"/>
      <c r="C122" s="30"/>
      <c r="D122" s="30"/>
      <c r="E122" s="44"/>
      <c r="F122" s="45"/>
      <c r="G122" s="33"/>
      <c r="H122" s="46"/>
      <c r="I122" s="40"/>
      <c r="J122" s="64"/>
      <c r="K122" s="43"/>
      <c r="L122" s="6"/>
      <c r="M122" s="42"/>
      <c r="N122" s="30"/>
      <c r="O122" s="6"/>
      <c r="P122" s="6"/>
    </row>
    <row r="123" spans="1:16" ht="20.100000000000001" customHeight="1">
      <c r="A123" s="30"/>
      <c r="B123" s="30"/>
      <c r="C123" s="30"/>
      <c r="D123" s="30"/>
      <c r="E123" s="44"/>
      <c r="F123" s="45"/>
      <c r="G123" s="33"/>
      <c r="H123" s="46"/>
      <c r="I123" s="40"/>
      <c r="J123" s="64"/>
      <c r="K123" s="43"/>
      <c r="L123" s="6"/>
      <c r="M123" s="42"/>
      <c r="N123" s="30"/>
      <c r="O123" s="6"/>
      <c r="P123" s="6"/>
    </row>
    <row r="124" spans="1:16" ht="20.100000000000001" customHeight="1">
      <c r="A124" s="30"/>
      <c r="B124" s="30"/>
      <c r="C124" s="30"/>
      <c r="D124" s="30"/>
      <c r="E124" s="44"/>
      <c r="F124" s="45"/>
      <c r="G124" s="33"/>
      <c r="H124" s="46"/>
      <c r="I124" s="40"/>
      <c r="J124" s="64"/>
      <c r="K124" s="43"/>
      <c r="L124" s="6"/>
      <c r="M124" s="42"/>
      <c r="N124" s="30"/>
      <c r="O124" s="6"/>
      <c r="P124" s="6"/>
    </row>
    <row r="125" spans="1:16" ht="20.100000000000001" customHeight="1">
      <c r="A125" s="30"/>
      <c r="B125" s="30"/>
      <c r="C125" s="30"/>
      <c r="D125" s="30"/>
      <c r="E125" s="44"/>
      <c r="F125" s="45"/>
      <c r="G125" s="33"/>
      <c r="H125" s="46"/>
      <c r="I125" s="40"/>
      <c r="J125" s="64"/>
      <c r="K125" s="43"/>
      <c r="L125" s="6"/>
      <c r="M125" s="42"/>
      <c r="N125" s="30"/>
      <c r="O125" s="6"/>
      <c r="P125" s="6"/>
    </row>
    <row r="126" spans="1:16" ht="20.100000000000001" customHeight="1">
      <c r="A126" s="30"/>
      <c r="B126" s="30"/>
      <c r="C126" s="30"/>
      <c r="D126" s="30"/>
      <c r="E126" s="44"/>
      <c r="F126" s="45"/>
      <c r="G126" s="33"/>
      <c r="H126" s="46"/>
      <c r="I126" s="40"/>
      <c r="J126" s="64"/>
      <c r="K126" s="43"/>
      <c r="L126" s="6"/>
      <c r="M126" s="42"/>
      <c r="N126" s="30"/>
      <c r="O126" s="6"/>
      <c r="P126" s="6"/>
    </row>
    <row r="127" spans="1:16" ht="20.100000000000001" customHeight="1">
      <c r="A127" s="30"/>
      <c r="B127" s="30"/>
      <c r="C127" s="30"/>
      <c r="D127" s="30"/>
      <c r="E127" s="44"/>
      <c r="F127" s="45"/>
      <c r="G127" s="33"/>
      <c r="H127" s="46"/>
      <c r="I127" s="40"/>
      <c r="J127" s="64"/>
      <c r="K127" s="43"/>
      <c r="L127" s="6"/>
      <c r="M127" s="42"/>
      <c r="N127" s="30"/>
      <c r="O127" s="6"/>
      <c r="P127" s="6"/>
    </row>
    <row r="128" spans="1:16" ht="20.100000000000001" customHeight="1">
      <c r="A128" s="30"/>
      <c r="B128" s="30"/>
      <c r="C128" s="30"/>
      <c r="D128" s="30"/>
      <c r="E128" s="44"/>
      <c r="F128" s="45"/>
      <c r="G128" s="33"/>
      <c r="H128" s="46"/>
      <c r="I128" s="40"/>
      <c r="J128" s="64"/>
      <c r="K128" s="43"/>
      <c r="L128" s="6"/>
      <c r="M128" s="42"/>
      <c r="N128" s="30"/>
      <c r="O128" s="6"/>
      <c r="P128" s="6"/>
    </row>
    <row r="129" spans="1:17" ht="20.100000000000001" customHeight="1">
      <c r="A129" s="30"/>
      <c r="B129" s="30"/>
      <c r="C129" s="30"/>
      <c r="D129" s="30"/>
      <c r="E129" s="44"/>
      <c r="F129" s="45"/>
      <c r="G129" s="33"/>
      <c r="H129" s="46"/>
      <c r="I129" s="40"/>
      <c r="J129" s="64"/>
      <c r="K129" s="43"/>
      <c r="L129" s="6"/>
      <c r="M129" s="42"/>
      <c r="N129" s="30"/>
      <c r="O129" s="6"/>
      <c r="P129" s="6"/>
    </row>
    <row r="130" spans="1:17" ht="20.100000000000001" customHeight="1">
      <c r="A130" s="30"/>
      <c r="B130" s="30"/>
      <c r="C130" s="30"/>
      <c r="D130" s="30"/>
      <c r="E130" s="44"/>
      <c r="F130" s="45"/>
      <c r="G130" s="33"/>
      <c r="H130" s="46"/>
      <c r="I130" s="40"/>
      <c r="J130" s="64"/>
      <c r="K130" s="43"/>
      <c r="L130" s="6"/>
      <c r="M130" s="42"/>
      <c r="N130" s="30"/>
      <c r="O130" s="6"/>
      <c r="P130" s="6"/>
    </row>
    <row r="131" spans="1:17" ht="20.100000000000001" customHeight="1">
      <c r="A131" s="30"/>
      <c r="B131" s="30"/>
      <c r="C131" s="30"/>
      <c r="D131" s="30"/>
      <c r="E131" s="44"/>
      <c r="F131" s="45"/>
      <c r="G131" s="33"/>
      <c r="H131" s="46"/>
      <c r="I131" s="40"/>
      <c r="J131" s="64"/>
      <c r="K131" s="43"/>
      <c r="L131" s="6"/>
      <c r="M131" s="42"/>
      <c r="N131" s="30"/>
      <c r="O131" s="6"/>
      <c r="P131" s="6"/>
    </row>
    <row r="132" spans="1:17" ht="20.100000000000001" customHeight="1">
      <c r="A132" s="30"/>
      <c r="B132" s="30"/>
      <c r="C132" s="30"/>
      <c r="D132" s="30"/>
      <c r="E132" s="44"/>
      <c r="F132" s="45"/>
      <c r="G132" s="33"/>
      <c r="H132" s="46"/>
      <c r="I132" s="40"/>
      <c r="J132" s="64"/>
      <c r="K132" s="43"/>
      <c r="L132" s="6"/>
      <c r="M132" s="42"/>
      <c r="N132" s="30"/>
      <c r="O132" s="6"/>
      <c r="P132" s="6"/>
    </row>
    <row r="133" spans="1:17" ht="20.100000000000001" customHeight="1">
      <c r="A133" s="30"/>
      <c r="B133" s="30"/>
      <c r="C133" s="30"/>
      <c r="D133" s="30"/>
      <c r="E133" s="44"/>
      <c r="F133" s="45"/>
      <c r="G133" s="33"/>
      <c r="H133" s="46"/>
      <c r="I133" s="40"/>
      <c r="J133" s="64"/>
      <c r="K133" s="43"/>
      <c r="L133" s="6"/>
      <c r="M133" s="42"/>
      <c r="N133" s="30"/>
      <c r="O133" s="6"/>
      <c r="P133" s="6"/>
    </row>
    <row r="134" spans="1:17" ht="20.100000000000001" customHeight="1">
      <c r="A134" s="30"/>
      <c r="B134" s="30"/>
      <c r="C134" s="30"/>
      <c r="D134" s="30"/>
      <c r="E134" s="44"/>
      <c r="F134" s="45"/>
      <c r="G134" s="33"/>
      <c r="H134" s="46"/>
      <c r="I134" s="40"/>
      <c r="J134" s="64"/>
      <c r="K134" s="43"/>
      <c r="L134" s="6"/>
      <c r="M134" s="42"/>
      <c r="N134" s="30"/>
      <c r="O134" s="6"/>
      <c r="P134" s="6"/>
    </row>
    <row r="135" spans="1:17" ht="20.100000000000001" customHeight="1">
      <c r="A135" s="30"/>
      <c r="B135" s="30"/>
      <c r="C135" s="30"/>
      <c r="D135" s="30"/>
      <c r="E135" s="44"/>
      <c r="F135" s="45"/>
      <c r="G135" s="33"/>
      <c r="H135" s="46"/>
      <c r="I135" s="40"/>
      <c r="J135" s="64"/>
      <c r="K135" s="43"/>
      <c r="L135" s="6"/>
      <c r="M135" s="42"/>
      <c r="N135" s="30"/>
      <c r="O135" s="6"/>
      <c r="P135" s="6"/>
    </row>
    <row r="136" spans="1:17" ht="20.100000000000001" customHeight="1">
      <c r="A136" s="30"/>
      <c r="B136" s="30"/>
      <c r="C136" s="30"/>
      <c r="D136" s="30"/>
      <c r="E136" s="44"/>
      <c r="F136" s="45"/>
      <c r="G136" s="33"/>
      <c r="H136" s="46"/>
      <c r="I136" s="40"/>
      <c r="J136" s="64"/>
      <c r="K136" s="43"/>
      <c r="L136" s="6"/>
      <c r="M136" s="42"/>
      <c r="N136" s="30"/>
      <c r="O136" s="6"/>
      <c r="P136" s="6"/>
    </row>
    <row r="137" spans="1:17" ht="20.100000000000001" customHeight="1">
      <c r="A137" s="30"/>
      <c r="B137" s="30"/>
      <c r="C137" s="30"/>
      <c r="D137" s="30"/>
      <c r="E137" s="44"/>
      <c r="F137" s="45"/>
      <c r="G137" s="33"/>
      <c r="H137" s="46"/>
      <c r="I137" s="40"/>
      <c r="J137" s="64"/>
      <c r="K137" s="43"/>
      <c r="L137" s="6"/>
      <c r="M137" s="42"/>
      <c r="N137" s="30"/>
      <c r="O137" s="6"/>
      <c r="P137" s="6"/>
    </row>
    <row r="138" spans="1:17" ht="20.100000000000001" customHeight="1">
      <c r="A138" s="30"/>
      <c r="B138" s="30"/>
      <c r="C138" s="30"/>
      <c r="D138" s="30"/>
      <c r="E138" s="44"/>
      <c r="F138" s="45"/>
      <c r="G138" s="33"/>
      <c r="H138" s="46"/>
      <c r="I138" s="40"/>
      <c r="J138" s="64"/>
      <c r="K138" s="43"/>
      <c r="L138" s="6"/>
      <c r="M138" s="42"/>
      <c r="N138" s="30"/>
      <c r="O138" s="6"/>
      <c r="P138" s="6"/>
    </row>
    <row r="139" spans="1:17" ht="20.100000000000001" customHeight="1">
      <c r="A139" s="30"/>
      <c r="B139" s="30"/>
      <c r="C139" s="30"/>
      <c r="D139" s="30"/>
      <c r="E139" s="44"/>
      <c r="F139" s="45"/>
      <c r="G139" s="33"/>
      <c r="H139" s="46"/>
      <c r="I139" s="40"/>
      <c r="J139" s="64"/>
      <c r="K139" s="43"/>
      <c r="L139" s="6"/>
      <c r="M139" s="42"/>
      <c r="N139" s="30"/>
      <c r="O139" s="6"/>
      <c r="P139" s="6"/>
    </row>
    <row r="140" spans="1:17" ht="20.100000000000001" customHeight="1">
      <c r="A140" s="30"/>
      <c r="B140" s="30"/>
      <c r="C140" s="30"/>
      <c r="D140" s="30"/>
      <c r="E140" s="44"/>
      <c r="F140" s="45"/>
      <c r="G140" s="33"/>
      <c r="H140" s="46"/>
      <c r="I140" s="40"/>
      <c r="J140" s="64"/>
      <c r="K140" s="43"/>
      <c r="L140" s="6"/>
      <c r="M140" s="42"/>
      <c r="N140" s="30"/>
      <c r="O140" s="6"/>
      <c r="P140" s="6"/>
    </row>
    <row r="141" spans="1:17" ht="20.100000000000001" customHeight="1">
      <c r="A141" s="30"/>
      <c r="B141" s="30"/>
      <c r="C141" s="30"/>
      <c r="D141" s="30"/>
      <c r="E141" s="44"/>
      <c r="F141" s="45"/>
      <c r="G141" s="33"/>
      <c r="H141" s="46"/>
      <c r="I141" s="40"/>
      <c r="J141" s="64"/>
      <c r="K141" s="43"/>
      <c r="L141" s="6"/>
      <c r="M141" s="42"/>
      <c r="N141" s="30"/>
      <c r="O141" s="6"/>
      <c r="P141" s="6"/>
    </row>
    <row r="142" spans="1:17" ht="20.100000000000001" customHeight="1">
      <c r="A142" s="30"/>
      <c r="B142" s="30"/>
      <c r="C142" s="30"/>
      <c r="D142" s="30"/>
      <c r="E142" s="44"/>
      <c r="F142" s="45"/>
      <c r="G142" s="33"/>
      <c r="H142" s="46"/>
      <c r="I142" s="40"/>
      <c r="J142" s="64"/>
      <c r="K142" s="43"/>
      <c r="L142" s="6"/>
      <c r="M142" s="42"/>
      <c r="N142" s="30"/>
      <c r="O142" s="6"/>
      <c r="P142" s="6"/>
    </row>
    <row r="143" spans="1:17" ht="20.100000000000001" customHeight="1">
      <c r="A143" s="30"/>
      <c r="B143" s="30"/>
      <c r="C143" s="30"/>
      <c r="D143" s="30"/>
      <c r="E143" s="44"/>
      <c r="F143" s="45"/>
      <c r="G143" s="33"/>
      <c r="H143" s="46"/>
      <c r="I143" s="40"/>
      <c r="J143" s="64"/>
      <c r="K143" s="43"/>
      <c r="L143" s="6"/>
      <c r="M143" s="42"/>
      <c r="N143" s="30"/>
      <c r="O143" s="6"/>
      <c r="P143" s="6"/>
    </row>
    <row r="144" spans="1:17" s="4" customFormat="1" ht="20.100000000000001" customHeight="1">
      <c r="A144" s="30"/>
      <c r="B144" s="30"/>
      <c r="C144" s="30"/>
      <c r="D144" s="30"/>
      <c r="E144" s="44"/>
      <c r="F144" s="45"/>
      <c r="G144" s="33"/>
      <c r="H144" s="46"/>
      <c r="I144" s="40"/>
      <c r="J144" s="64"/>
      <c r="K144" s="43"/>
      <c r="L144" s="6"/>
      <c r="M144" s="42"/>
      <c r="N144" s="30"/>
      <c r="O144" s="6"/>
      <c r="P144" s="6"/>
      <c r="Q144" s="1"/>
    </row>
    <row r="145" spans="1:17" s="4" customFormat="1" ht="20.100000000000001" customHeight="1">
      <c r="A145" s="30"/>
      <c r="B145" s="30"/>
      <c r="C145" s="30"/>
      <c r="D145" s="30"/>
      <c r="E145" s="44"/>
      <c r="F145" s="45"/>
      <c r="G145" s="33"/>
      <c r="H145" s="46"/>
      <c r="I145" s="40"/>
      <c r="J145" s="64"/>
      <c r="K145" s="43"/>
      <c r="L145" s="6"/>
      <c r="M145" s="42"/>
      <c r="N145" s="30"/>
      <c r="O145" s="6"/>
      <c r="P145" s="6"/>
      <c r="Q145" s="1"/>
    </row>
    <row r="146" spans="1:17" s="4" customFormat="1" ht="20.100000000000001" customHeight="1">
      <c r="A146" s="30"/>
      <c r="B146" s="30"/>
      <c r="C146" s="30"/>
      <c r="D146" s="30"/>
      <c r="E146" s="44"/>
      <c r="F146" s="45"/>
      <c r="G146" s="33"/>
      <c r="H146" s="46"/>
      <c r="I146" s="40"/>
      <c r="J146" s="64"/>
      <c r="K146" s="43"/>
      <c r="L146" s="6"/>
      <c r="M146" s="42"/>
      <c r="N146" s="30"/>
      <c r="O146" s="6"/>
      <c r="P146" s="6"/>
      <c r="Q146" s="1"/>
    </row>
    <row r="147" spans="1:17" ht="20.100000000000001" customHeight="1">
      <c r="A147" s="30"/>
      <c r="B147" s="30"/>
      <c r="C147" s="30"/>
      <c r="D147" s="30"/>
      <c r="E147" s="44"/>
      <c r="F147" s="45"/>
      <c r="G147" s="33"/>
      <c r="H147" s="46"/>
      <c r="I147" s="40"/>
      <c r="J147" s="64"/>
      <c r="K147" s="43"/>
      <c r="L147" s="6"/>
      <c r="M147" s="42"/>
      <c r="N147" s="30"/>
      <c r="O147" s="6"/>
      <c r="P147" s="6"/>
    </row>
    <row r="148" spans="1:17" ht="20.100000000000001" customHeight="1">
      <c r="A148" s="30"/>
      <c r="B148" s="30"/>
      <c r="C148" s="30"/>
      <c r="D148" s="30"/>
      <c r="E148" s="44"/>
      <c r="F148" s="45"/>
      <c r="G148" s="33"/>
      <c r="H148" s="46"/>
      <c r="I148" s="40"/>
      <c r="J148" s="64"/>
      <c r="K148" s="43"/>
      <c r="L148" s="6"/>
      <c r="M148" s="42"/>
      <c r="N148" s="30"/>
      <c r="O148" s="6"/>
      <c r="P148" s="6"/>
    </row>
    <row r="149" spans="1:17" ht="20.100000000000001" customHeight="1">
      <c r="A149" s="30"/>
      <c r="B149" s="30"/>
      <c r="C149" s="30"/>
      <c r="D149" s="30"/>
      <c r="E149" s="44"/>
      <c r="F149" s="45"/>
      <c r="G149" s="33"/>
      <c r="H149" s="46"/>
      <c r="I149" s="40"/>
      <c r="J149" s="64"/>
      <c r="K149" s="43"/>
      <c r="L149" s="6"/>
      <c r="M149" s="42"/>
      <c r="N149" s="30"/>
      <c r="O149" s="6"/>
      <c r="P149" s="6"/>
    </row>
    <row r="150" spans="1:17" ht="20.100000000000001" customHeight="1">
      <c r="A150" s="30"/>
      <c r="B150" s="30"/>
      <c r="C150" s="30"/>
      <c r="D150" s="30"/>
      <c r="E150" s="44"/>
      <c r="F150" s="45"/>
      <c r="G150" s="33"/>
      <c r="H150" s="46"/>
      <c r="I150" s="40"/>
      <c r="J150" s="64"/>
      <c r="K150" s="43"/>
      <c r="L150" s="6"/>
      <c r="M150" s="42"/>
      <c r="N150" s="30"/>
      <c r="O150" s="6"/>
      <c r="P150" s="6"/>
    </row>
    <row r="151" spans="1:17" ht="20.100000000000001" customHeight="1">
      <c r="A151" s="30"/>
      <c r="B151" s="30"/>
      <c r="C151" s="30"/>
      <c r="D151" s="30"/>
      <c r="E151" s="44"/>
      <c r="F151" s="45"/>
      <c r="G151" s="33"/>
      <c r="H151" s="46"/>
      <c r="I151" s="40"/>
      <c r="J151" s="64"/>
      <c r="K151" s="43"/>
      <c r="L151" s="6"/>
      <c r="M151" s="42"/>
      <c r="N151" s="30"/>
      <c r="O151" s="6"/>
      <c r="P151" s="6"/>
    </row>
    <row r="152" spans="1:17" ht="20.100000000000001" customHeight="1">
      <c r="A152" s="30"/>
      <c r="B152" s="30"/>
      <c r="C152" s="30"/>
      <c r="D152" s="30"/>
      <c r="E152" s="44"/>
      <c r="F152" s="45"/>
      <c r="G152" s="33"/>
      <c r="H152" s="46"/>
      <c r="I152" s="40"/>
      <c r="J152" s="64"/>
      <c r="K152" s="43"/>
      <c r="L152" s="6"/>
      <c r="M152" s="42"/>
      <c r="N152" s="30"/>
      <c r="O152" s="6"/>
      <c r="P152" s="6"/>
    </row>
    <row r="153" spans="1:17" ht="20.100000000000001" customHeight="1">
      <c r="A153" s="30"/>
      <c r="B153" s="30"/>
      <c r="C153" s="30"/>
      <c r="D153" s="30"/>
      <c r="E153" s="44"/>
      <c r="F153" s="45"/>
      <c r="G153" s="33"/>
      <c r="H153" s="46"/>
      <c r="I153" s="40"/>
      <c r="J153" s="64"/>
      <c r="K153" s="43"/>
      <c r="L153" s="6"/>
      <c r="M153" s="42"/>
      <c r="N153" s="30"/>
      <c r="O153" s="6"/>
      <c r="P153" s="6"/>
    </row>
    <row r="154" spans="1:17" ht="20.100000000000001" customHeight="1">
      <c r="A154" s="30"/>
      <c r="B154" s="30"/>
      <c r="C154" s="30"/>
      <c r="D154" s="30"/>
      <c r="E154" s="44"/>
      <c r="F154" s="45"/>
      <c r="G154" s="33"/>
      <c r="H154" s="46"/>
      <c r="I154" s="40"/>
      <c r="J154" s="64"/>
      <c r="K154" s="43"/>
      <c r="L154" s="6"/>
      <c r="M154" s="42"/>
      <c r="N154" s="30"/>
      <c r="O154" s="6"/>
      <c r="P154" s="6"/>
    </row>
    <row r="155" spans="1:17" ht="20.100000000000001" customHeight="1">
      <c r="A155" s="30"/>
      <c r="B155" s="30"/>
      <c r="C155" s="30"/>
      <c r="D155" s="30"/>
      <c r="E155" s="44"/>
      <c r="F155" s="45"/>
      <c r="G155" s="33"/>
      <c r="H155" s="33"/>
      <c r="I155" s="40"/>
      <c r="J155" s="64"/>
      <c r="K155" s="43"/>
      <c r="L155" s="6"/>
      <c r="M155" s="42"/>
      <c r="N155" s="30"/>
      <c r="O155" s="6"/>
      <c r="P155" s="6"/>
    </row>
    <row r="156" spans="1:17" ht="20.100000000000001" customHeight="1">
      <c r="A156" s="30"/>
      <c r="B156" s="30"/>
      <c r="C156" s="30"/>
      <c r="D156" s="30"/>
      <c r="E156" s="44"/>
      <c r="F156" s="45"/>
      <c r="G156" s="33"/>
      <c r="H156" s="46"/>
      <c r="I156" s="40"/>
      <c r="J156" s="64"/>
      <c r="K156" s="43"/>
      <c r="L156" s="6"/>
      <c r="M156" s="42"/>
      <c r="N156" s="30"/>
      <c r="O156" s="6"/>
      <c r="P156" s="6"/>
    </row>
    <row r="157" spans="1:17" ht="20.100000000000001" customHeight="1">
      <c r="A157" s="30"/>
      <c r="B157" s="30"/>
      <c r="C157" s="30"/>
      <c r="D157" s="30"/>
      <c r="E157" s="44"/>
      <c r="F157" s="45"/>
      <c r="G157" s="33"/>
      <c r="H157" s="46"/>
      <c r="I157" s="40"/>
      <c r="J157" s="64"/>
      <c r="K157" s="43"/>
      <c r="L157" s="6"/>
      <c r="M157" s="42"/>
      <c r="N157" s="30"/>
      <c r="O157" s="6"/>
      <c r="P157" s="6"/>
    </row>
    <row r="158" spans="1:17" ht="20.100000000000001" customHeight="1">
      <c r="A158" s="30"/>
      <c r="B158" s="30"/>
      <c r="C158" s="30"/>
      <c r="D158" s="30"/>
      <c r="E158" s="44"/>
      <c r="F158" s="45"/>
      <c r="G158" s="33"/>
      <c r="H158" s="46"/>
      <c r="I158" s="40"/>
      <c r="J158" s="64"/>
      <c r="K158" s="41"/>
      <c r="L158" s="6"/>
      <c r="M158" s="42"/>
      <c r="N158" s="30"/>
      <c r="O158" s="6"/>
      <c r="P158" s="6"/>
    </row>
    <row r="159" spans="1:17" ht="20.100000000000001" customHeight="1">
      <c r="A159" s="30"/>
      <c r="B159" s="30"/>
      <c r="C159" s="30"/>
      <c r="D159" s="30"/>
      <c r="E159" s="44"/>
      <c r="F159" s="45"/>
      <c r="G159" s="33"/>
      <c r="H159" s="46"/>
      <c r="I159" s="40"/>
      <c r="J159" s="64"/>
      <c r="K159" s="43"/>
      <c r="L159" s="6"/>
      <c r="M159" s="42"/>
      <c r="N159" s="30"/>
      <c r="O159" s="6"/>
      <c r="P159" s="6"/>
    </row>
    <row r="160" spans="1:17" ht="20.100000000000001" customHeight="1">
      <c r="A160" s="30"/>
      <c r="B160" s="30"/>
      <c r="C160" s="30"/>
      <c r="D160" s="30"/>
      <c r="E160" s="44"/>
      <c r="F160" s="45"/>
      <c r="G160" s="33"/>
      <c r="H160" s="46"/>
      <c r="I160" s="40"/>
      <c r="J160" s="64"/>
      <c r="K160" s="43"/>
      <c r="L160" s="6"/>
      <c r="M160" s="42"/>
      <c r="N160" s="30"/>
      <c r="O160" s="6"/>
      <c r="P160" s="6"/>
    </row>
    <row r="161" spans="1:16" ht="20.100000000000001" customHeight="1">
      <c r="A161" s="30"/>
      <c r="B161" s="30"/>
      <c r="C161" s="30"/>
      <c r="D161" s="30"/>
      <c r="E161" s="44"/>
      <c r="F161" s="45"/>
      <c r="G161" s="33"/>
      <c r="H161" s="46"/>
      <c r="I161" s="40"/>
      <c r="J161" s="64"/>
      <c r="K161" s="43"/>
      <c r="L161" s="6"/>
      <c r="M161" s="42"/>
      <c r="N161" s="30"/>
      <c r="O161" s="6"/>
      <c r="P161" s="6"/>
    </row>
    <row r="162" spans="1:16" ht="20.100000000000001" customHeight="1">
      <c r="A162" s="30"/>
      <c r="B162" s="30"/>
      <c r="C162" s="30"/>
      <c r="D162" s="30"/>
      <c r="E162" s="44"/>
      <c r="F162" s="45"/>
      <c r="G162" s="33"/>
      <c r="H162" s="46"/>
      <c r="I162" s="40"/>
      <c r="J162" s="64"/>
      <c r="K162" s="43"/>
      <c r="L162" s="6"/>
      <c r="M162" s="42"/>
      <c r="N162" s="30"/>
      <c r="O162" s="6"/>
      <c r="P162" s="6"/>
    </row>
    <row r="163" spans="1:16" ht="20.100000000000001" customHeight="1">
      <c r="A163" s="30"/>
      <c r="B163" s="30"/>
      <c r="C163" s="30"/>
      <c r="D163" s="30"/>
      <c r="E163" s="44"/>
      <c r="F163" s="45"/>
      <c r="G163" s="33"/>
      <c r="H163" s="46"/>
      <c r="I163" s="40"/>
      <c r="J163" s="64"/>
      <c r="K163" s="43"/>
      <c r="L163" s="6"/>
      <c r="M163" s="42"/>
      <c r="N163" s="30"/>
      <c r="O163" s="6"/>
      <c r="P163" s="6"/>
    </row>
    <row r="164" spans="1:16" ht="20.100000000000001" customHeight="1">
      <c r="A164" s="30"/>
      <c r="B164" s="30"/>
      <c r="C164" s="30"/>
      <c r="D164" s="30"/>
      <c r="E164" s="44"/>
      <c r="F164" s="45"/>
      <c r="G164" s="33"/>
      <c r="H164" s="46"/>
      <c r="I164" s="40"/>
      <c r="J164" s="64"/>
      <c r="K164" s="43"/>
      <c r="L164" s="6"/>
      <c r="M164" s="42"/>
      <c r="N164" s="30"/>
      <c r="O164" s="6"/>
      <c r="P164" s="6"/>
    </row>
    <row r="165" spans="1:16" ht="20.100000000000001" customHeight="1">
      <c r="A165" s="30"/>
      <c r="B165" s="30"/>
      <c r="C165" s="30"/>
      <c r="D165" s="30"/>
      <c r="E165" s="44"/>
      <c r="F165" s="45"/>
      <c r="G165" s="33"/>
      <c r="H165" s="46"/>
      <c r="I165" s="40"/>
      <c r="J165" s="64"/>
      <c r="K165" s="43"/>
      <c r="L165" s="6"/>
      <c r="M165" s="42"/>
      <c r="N165" s="30"/>
      <c r="O165" s="6"/>
      <c r="P165" s="6"/>
    </row>
    <row r="166" spans="1:16" ht="20.100000000000001" customHeight="1">
      <c r="A166" s="30"/>
      <c r="B166" s="30"/>
      <c r="C166" s="30"/>
      <c r="D166" s="30"/>
      <c r="E166" s="44"/>
      <c r="F166" s="45"/>
      <c r="G166" s="33"/>
      <c r="H166" s="46"/>
      <c r="I166" s="40"/>
      <c r="J166" s="64"/>
      <c r="K166" s="43"/>
      <c r="L166" s="6"/>
      <c r="M166" s="42"/>
      <c r="N166" s="30"/>
      <c r="O166" s="6"/>
      <c r="P166" s="6"/>
    </row>
    <row r="167" spans="1:16" ht="20.100000000000001" customHeight="1">
      <c r="A167" s="30"/>
      <c r="B167" s="30"/>
      <c r="C167" s="30"/>
      <c r="D167" s="30"/>
      <c r="E167" s="44"/>
      <c r="F167" s="45"/>
      <c r="G167" s="33"/>
      <c r="H167" s="46"/>
      <c r="I167" s="40"/>
      <c r="J167" s="64"/>
      <c r="K167" s="43"/>
      <c r="L167" s="6"/>
      <c r="M167" s="42"/>
      <c r="N167" s="30"/>
      <c r="O167" s="6"/>
      <c r="P167" s="6"/>
    </row>
    <row r="168" spans="1:16" ht="20.100000000000001" customHeight="1">
      <c r="A168" s="30"/>
      <c r="B168" s="30"/>
      <c r="C168" s="30"/>
      <c r="D168" s="30"/>
      <c r="E168" s="44"/>
      <c r="F168" s="45"/>
      <c r="G168" s="33"/>
      <c r="H168" s="46"/>
      <c r="I168" s="40"/>
      <c r="J168" s="64"/>
      <c r="K168" s="43"/>
      <c r="L168" s="6"/>
      <c r="M168" s="42"/>
      <c r="N168" s="30"/>
      <c r="O168" s="6"/>
      <c r="P168" s="6"/>
    </row>
    <row r="169" spans="1:16" ht="20.100000000000001" customHeight="1">
      <c r="A169" s="30"/>
      <c r="B169" s="30"/>
      <c r="C169" s="30"/>
      <c r="D169" s="30"/>
      <c r="E169" s="44"/>
      <c r="F169" s="45"/>
      <c r="G169" s="33"/>
      <c r="H169" s="46"/>
      <c r="I169" s="30"/>
      <c r="J169" s="64"/>
      <c r="K169" s="43"/>
      <c r="L169" s="6"/>
      <c r="M169" s="42"/>
      <c r="N169" s="30"/>
      <c r="O169" s="6"/>
      <c r="P169" s="6"/>
    </row>
    <row r="170" spans="1:16" ht="20.100000000000001" customHeight="1">
      <c r="A170" s="30"/>
      <c r="B170" s="30"/>
      <c r="C170" s="30"/>
      <c r="D170" s="30"/>
      <c r="E170" s="44"/>
      <c r="F170" s="45"/>
      <c r="G170" s="33"/>
      <c r="H170" s="46"/>
      <c r="I170" s="30"/>
      <c r="J170" s="64"/>
      <c r="K170" s="43"/>
      <c r="L170" s="6"/>
      <c r="M170" s="42"/>
      <c r="N170" s="30"/>
      <c r="O170" s="6"/>
      <c r="P170" s="6"/>
    </row>
    <row r="171" spans="1:16" ht="20.100000000000001" customHeight="1">
      <c r="A171" s="30"/>
      <c r="B171" s="30"/>
      <c r="C171" s="30"/>
      <c r="D171" s="30"/>
      <c r="E171" s="44"/>
      <c r="F171" s="45"/>
      <c r="G171" s="33"/>
      <c r="H171" s="46"/>
      <c r="I171" s="30"/>
      <c r="J171" s="64"/>
      <c r="K171" s="43"/>
      <c r="L171" s="6"/>
      <c r="M171" s="42"/>
      <c r="N171" s="30"/>
      <c r="O171" s="6"/>
      <c r="P171" s="6"/>
    </row>
    <row r="172" spans="1:16" ht="20.100000000000001" customHeight="1">
      <c r="A172" s="30"/>
      <c r="B172" s="30"/>
      <c r="C172" s="30"/>
      <c r="D172" s="30"/>
      <c r="E172" s="44"/>
      <c r="F172" s="45"/>
      <c r="G172" s="33"/>
      <c r="H172" s="46"/>
      <c r="I172" s="30"/>
      <c r="J172" s="64"/>
      <c r="K172" s="43"/>
      <c r="L172" s="6"/>
      <c r="M172" s="42"/>
      <c r="N172" s="30"/>
      <c r="O172" s="6"/>
      <c r="P172" s="6"/>
    </row>
    <row r="173" spans="1:16" ht="20.100000000000001" customHeight="1">
      <c r="A173" s="30"/>
      <c r="B173" s="30"/>
      <c r="C173" s="30"/>
      <c r="D173" s="30"/>
      <c r="E173" s="44"/>
      <c r="F173" s="45"/>
      <c r="G173" s="33"/>
      <c r="H173" s="46"/>
      <c r="I173" s="30"/>
      <c r="J173" s="64"/>
      <c r="K173" s="43"/>
      <c r="L173" s="6"/>
      <c r="M173" s="42"/>
      <c r="N173" s="30"/>
      <c r="O173" s="6"/>
      <c r="P173" s="6"/>
    </row>
    <row r="174" spans="1:16" ht="20.100000000000001" customHeight="1">
      <c r="A174" s="30"/>
      <c r="B174" s="30"/>
      <c r="C174" s="30"/>
      <c r="D174" s="30"/>
      <c r="E174" s="44"/>
      <c r="F174" s="45"/>
      <c r="G174" s="33"/>
      <c r="H174" s="46"/>
      <c r="I174" s="30"/>
      <c r="J174" s="64"/>
      <c r="K174" s="43"/>
      <c r="L174" s="6"/>
      <c r="M174" s="42"/>
      <c r="N174" s="30"/>
      <c r="O174" s="6"/>
      <c r="P174" s="6"/>
    </row>
    <row r="175" spans="1:16" ht="20.100000000000001" customHeight="1">
      <c r="A175" s="30"/>
      <c r="B175" s="30"/>
      <c r="C175" s="30"/>
      <c r="D175" s="30"/>
      <c r="E175" s="44"/>
      <c r="F175" s="45"/>
      <c r="G175" s="33"/>
      <c r="H175" s="46"/>
      <c r="I175" s="30"/>
      <c r="J175" s="64"/>
      <c r="K175" s="43"/>
      <c r="L175" s="6"/>
      <c r="M175" s="42"/>
      <c r="N175" s="30"/>
      <c r="O175" s="6"/>
      <c r="P175" s="6"/>
    </row>
    <row r="176" spans="1:16" ht="20.100000000000001" customHeight="1">
      <c r="A176" s="30"/>
      <c r="B176" s="30"/>
      <c r="C176" s="30"/>
      <c r="D176" s="30"/>
      <c r="E176" s="44"/>
      <c r="F176" s="45"/>
      <c r="G176" s="33"/>
      <c r="H176" s="46"/>
      <c r="I176" s="30"/>
      <c r="J176" s="64"/>
      <c r="K176" s="41"/>
      <c r="L176" s="6"/>
      <c r="M176" s="42"/>
      <c r="N176" s="30"/>
      <c r="O176" s="6"/>
      <c r="P176" s="6"/>
    </row>
    <row r="177" spans="1:16" ht="20.100000000000001" customHeight="1">
      <c r="A177" s="30"/>
      <c r="B177" s="30"/>
      <c r="C177" s="30"/>
      <c r="D177" s="30"/>
      <c r="E177" s="44"/>
      <c r="F177" s="45"/>
      <c r="G177" s="33"/>
      <c r="H177" s="46"/>
      <c r="I177" s="30"/>
      <c r="J177" s="64"/>
      <c r="K177" s="43"/>
      <c r="L177" s="6"/>
      <c r="M177" s="42"/>
      <c r="N177" s="30"/>
      <c r="O177" s="6"/>
      <c r="P177" s="6"/>
    </row>
    <row r="178" spans="1:16" ht="20.100000000000001" customHeight="1">
      <c r="A178" s="30"/>
      <c r="B178" s="30"/>
      <c r="C178" s="30"/>
      <c r="D178" s="30"/>
      <c r="E178" s="44"/>
      <c r="F178" s="45"/>
      <c r="G178" s="33"/>
      <c r="H178" s="46"/>
      <c r="I178" s="30"/>
      <c r="J178" s="64"/>
      <c r="K178" s="43"/>
      <c r="L178" s="6"/>
      <c r="M178" s="42"/>
      <c r="N178" s="30"/>
      <c r="O178" s="6"/>
      <c r="P178" s="6"/>
    </row>
    <row r="179" spans="1:16" ht="20.100000000000001" customHeight="1">
      <c r="A179" s="30"/>
      <c r="B179" s="30"/>
      <c r="C179" s="30"/>
      <c r="D179" s="30"/>
      <c r="E179" s="44"/>
      <c r="F179" s="45"/>
      <c r="G179" s="33"/>
      <c r="H179" s="46"/>
      <c r="I179" s="30"/>
      <c r="J179" s="64"/>
      <c r="K179" s="43"/>
      <c r="L179" s="6"/>
      <c r="M179" s="42"/>
      <c r="N179" s="30"/>
      <c r="O179" s="6"/>
      <c r="P179" s="6"/>
    </row>
    <row r="180" spans="1:16" ht="20.100000000000001" customHeight="1">
      <c r="A180" s="30"/>
      <c r="B180" s="30"/>
      <c r="C180" s="30"/>
      <c r="D180" s="30"/>
      <c r="E180" s="44"/>
      <c r="F180" s="45"/>
      <c r="G180" s="33"/>
      <c r="H180" s="46"/>
      <c r="I180" s="30"/>
      <c r="J180" s="64"/>
      <c r="K180" s="43"/>
      <c r="L180" s="6"/>
      <c r="M180" s="42"/>
      <c r="N180" s="30"/>
      <c r="O180" s="6"/>
      <c r="P180" s="6"/>
    </row>
    <row r="181" spans="1:16" ht="20.100000000000001" customHeight="1">
      <c r="A181" s="30"/>
      <c r="B181" s="30"/>
      <c r="C181" s="30"/>
      <c r="D181" s="30"/>
      <c r="E181" s="44"/>
      <c r="F181" s="45"/>
      <c r="G181" s="33"/>
      <c r="H181" s="46"/>
      <c r="I181" s="30"/>
      <c r="J181" s="64"/>
      <c r="K181" s="43"/>
      <c r="L181" s="6"/>
      <c r="M181" s="42"/>
      <c r="N181" s="30"/>
      <c r="O181" s="6"/>
      <c r="P181" s="6"/>
    </row>
    <row r="182" spans="1:16" ht="20.100000000000001" customHeight="1">
      <c r="A182" s="30"/>
      <c r="B182" s="30"/>
      <c r="C182" s="30"/>
      <c r="D182" s="30"/>
      <c r="E182" s="44"/>
      <c r="F182" s="45"/>
      <c r="G182" s="33"/>
      <c r="H182" s="46"/>
      <c r="I182" s="30"/>
      <c r="J182" s="64"/>
      <c r="K182" s="43"/>
      <c r="L182" s="6"/>
      <c r="M182" s="42"/>
      <c r="N182" s="30"/>
      <c r="O182" s="6"/>
      <c r="P182" s="6"/>
    </row>
    <row r="183" spans="1:16" ht="20.100000000000001" customHeight="1">
      <c r="A183" s="30"/>
      <c r="B183" s="30"/>
      <c r="C183" s="30"/>
      <c r="D183" s="30"/>
      <c r="E183" s="44"/>
      <c r="F183" s="45"/>
      <c r="G183" s="33"/>
      <c r="H183" s="46"/>
      <c r="I183" s="30"/>
      <c r="J183" s="64"/>
      <c r="K183" s="43"/>
      <c r="L183" s="6"/>
      <c r="M183" s="42"/>
      <c r="N183" s="30"/>
      <c r="O183" s="6"/>
      <c r="P183" s="6"/>
    </row>
    <row r="184" spans="1:16" ht="20.100000000000001" customHeight="1">
      <c r="A184" s="30"/>
      <c r="B184" s="30"/>
      <c r="C184" s="30"/>
      <c r="D184" s="30"/>
      <c r="E184" s="39"/>
      <c r="F184" s="32"/>
      <c r="G184" s="33"/>
      <c r="H184" s="33"/>
      <c r="I184" s="30"/>
      <c r="J184" s="64"/>
      <c r="K184" s="41"/>
      <c r="L184" s="6"/>
      <c r="M184" s="42"/>
      <c r="N184" s="30"/>
      <c r="O184" s="6"/>
      <c r="P184" s="6"/>
    </row>
    <row r="185" spans="1:16" ht="20.100000000000001" customHeight="1">
      <c r="A185" s="30"/>
      <c r="B185" s="30"/>
      <c r="C185" s="30"/>
      <c r="D185" s="30"/>
      <c r="E185" s="44"/>
      <c r="F185" s="45"/>
      <c r="G185" s="33"/>
      <c r="H185" s="46"/>
      <c r="I185" s="30"/>
      <c r="J185" s="64"/>
      <c r="K185" s="43"/>
      <c r="L185" s="6"/>
      <c r="M185" s="42"/>
      <c r="N185" s="30"/>
      <c r="O185" s="6"/>
      <c r="P185" s="6"/>
    </row>
    <row r="186" spans="1:16" ht="20.100000000000001" customHeight="1">
      <c r="A186" s="30"/>
      <c r="B186" s="30"/>
      <c r="C186" s="30"/>
      <c r="D186" s="30"/>
      <c r="E186" s="44"/>
      <c r="F186" s="45"/>
      <c r="G186" s="33"/>
      <c r="H186" s="46"/>
      <c r="I186" s="30"/>
      <c r="J186" s="64"/>
      <c r="K186" s="43"/>
      <c r="L186" s="6"/>
      <c r="M186" s="42"/>
      <c r="N186" s="30"/>
      <c r="O186" s="6"/>
      <c r="P186" s="6"/>
    </row>
    <row r="187" spans="1:16" ht="20.100000000000001" customHeight="1">
      <c r="A187" s="30"/>
      <c r="B187" s="30"/>
      <c r="C187" s="30"/>
      <c r="D187" s="30"/>
      <c r="E187" s="44"/>
      <c r="F187" s="45"/>
      <c r="G187" s="33"/>
      <c r="H187" s="46"/>
      <c r="I187" s="30"/>
      <c r="J187" s="64"/>
      <c r="K187" s="43"/>
      <c r="L187" s="6"/>
      <c r="M187" s="42"/>
      <c r="N187" s="30"/>
      <c r="O187" s="6"/>
      <c r="P187" s="6"/>
    </row>
    <row r="188" spans="1:16" ht="20.100000000000001" customHeight="1">
      <c r="A188" s="30"/>
      <c r="B188" s="30"/>
      <c r="C188" s="30"/>
      <c r="D188" s="30"/>
      <c r="E188" s="44"/>
      <c r="F188" s="45"/>
      <c r="G188" s="33"/>
      <c r="H188" s="46"/>
      <c r="I188" s="30"/>
      <c r="J188" s="64"/>
      <c r="K188" s="43"/>
      <c r="L188" s="6"/>
      <c r="M188" s="42"/>
      <c r="N188" s="30"/>
      <c r="O188" s="6"/>
      <c r="P188" s="6"/>
    </row>
    <row r="189" spans="1:16" ht="20.100000000000001" customHeight="1">
      <c r="A189" s="30"/>
      <c r="B189" s="30"/>
      <c r="C189" s="30"/>
      <c r="D189" s="30"/>
      <c r="E189" s="44"/>
      <c r="F189" s="45"/>
      <c r="G189" s="33"/>
      <c r="H189" s="46"/>
      <c r="I189" s="30"/>
      <c r="J189" s="64"/>
      <c r="K189" s="43"/>
      <c r="L189" s="6"/>
      <c r="M189" s="42"/>
      <c r="N189" s="30"/>
      <c r="O189" s="6"/>
      <c r="P189" s="6"/>
    </row>
    <row r="190" spans="1:16" ht="20.100000000000001" customHeight="1">
      <c r="A190" s="30"/>
      <c r="B190" s="30"/>
      <c r="C190" s="30"/>
      <c r="D190" s="30"/>
      <c r="E190" s="44"/>
      <c r="F190" s="45"/>
      <c r="G190" s="33"/>
      <c r="H190" s="46"/>
      <c r="I190" s="30"/>
      <c r="J190" s="64"/>
      <c r="K190" s="43"/>
      <c r="L190" s="6"/>
      <c r="M190" s="42"/>
      <c r="N190" s="30"/>
      <c r="O190" s="6"/>
      <c r="P190" s="6"/>
    </row>
    <row r="191" spans="1:16" ht="20.100000000000001" customHeight="1">
      <c r="A191" s="30"/>
      <c r="B191" s="30"/>
      <c r="C191" s="30"/>
      <c r="D191" s="30"/>
      <c r="E191" s="44"/>
      <c r="F191" s="45"/>
      <c r="G191" s="33"/>
      <c r="H191" s="46"/>
      <c r="I191" s="30"/>
      <c r="J191" s="64"/>
      <c r="K191" s="43"/>
      <c r="L191" s="6"/>
      <c r="M191" s="42"/>
      <c r="N191" s="30"/>
      <c r="O191" s="6"/>
      <c r="P191" s="6"/>
    </row>
    <row r="192" spans="1:16" ht="20.100000000000001" customHeight="1">
      <c r="A192" s="30"/>
      <c r="B192" s="30"/>
      <c r="C192" s="30"/>
      <c r="D192" s="30"/>
      <c r="E192" s="44"/>
      <c r="F192" s="45"/>
      <c r="G192" s="33"/>
      <c r="H192" s="46"/>
      <c r="I192" s="30"/>
      <c r="J192" s="64"/>
      <c r="K192" s="43"/>
      <c r="L192" s="6"/>
      <c r="M192" s="42"/>
      <c r="N192" s="30"/>
      <c r="O192" s="6"/>
      <c r="P192" s="6"/>
    </row>
    <row r="193" spans="1:19" ht="20.100000000000001" customHeight="1">
      <c r="A193" s="30"/>
      <c r="B193" s="30"/>
      <c r="C193" s="30"/>
      <c r="D193" s="30"/>
      <c r="E193" s="44"/>
      <c r="F193" s="45"/>
      <c r="G193" s="33"/>
      <c r="H193" s="46"/>
      <c r="I193" s="30"/>
      <c r="J193" s="64"/>
      <c r="K193" s="43"/>
      <c r="L193" s="6"/>
      <c r="M193" s="42"/>
      <c r="N193" s="30"/>
      <c r="O193" s="6"/>
      <c r="P193" s="6"/>
    </row>
    <row r="194" spans="1:19" ht="20.100000000000001" customHeight="1">
      <c r="A194" s="30"/>
      <c r="B194" s="30"/>
      <c r="C194" s="30"/>
      <c r="D194" s="30"/>
      <c r="E194" s="44"/>
      <c r="F194" s="45"/>
      <c r="G194" s="33"/>
      <c r="H194" s="46"/>
      <c r="I194" s="30"/>
      <c r="J194" s="64"/>
      <c r="K194" s="43"/>
      <c r="L194" s="6"/>
      <c r="M194" s="42"/>
      <c r="N194" s="30"/>
      <c r="O194" s="6"/>
      <c r="P194" s="6"/>
    </row>
    <row r="195" spans="1:19" ht="20.100000000000001" customHeight="1">
      <c r="A195" s="30"/>
      <c r="B195" s="30"/>
      <c r="C195" s="30"/>
      <c r="D195" s="30"/>
      <c r="E195" s="44"/>
      <c r="F195" s="45"/>
      <c r="G195" s="33"/>
      <c r="H195" s="46"/>
      <c r="I195" s="30"/>
      <c r="J195" s="64"/>
      <c r="K195" s="43"/>
      <c r="L195" s="6"/>
      <c r="M195" s="42"/>
      <c r="N195" s="30"/>
      <c r="O195" s="6"/>
      <c r="P195" s="6"/>
    </row>
    <row r="196" spans="1:19" ht="20.100000000000001" customHeight="1">
      <c r="A196" s="30"/>
      <c r="B196" s="30"/>
      <c r="C196" s="30"/>
      <c r="D196" s="30"/>
      <c r="E196" s="44"/>
      <c r="F196" s="45"/>
      <c r="G196" s="33"/>
      <c r="H196" s="46"/>
      <c r="I196" s="30"/>
      <c r="J196" s="64"/>
      <c r="K196" s="43"/>
      <c r="L196" s="6"/>
      <c r="M196" s="42"/>
      <c r="N196" s="30"/>
      <c r="O196" s="6"/>
      <c r="P196" s="6"/>
    </row>
    <row r="197" spans="1:19" ht="20.100000000000001" customHeight="1">
      <c r="A197" s="30"/>
      <c r="B197" s="30"/>
      <c r="C197" s="30"/>
      <c r="D197" s="30"/>
      <c r="E197" s="44"/>
      <c r="F197" s="45"/>
      <c r="G197" s="33"/>
      <c r="H197" s="46"/>
      <c r="I197" s="30"/>
      <c r="J197" s="64"/>
      <c r="K197" s="43"/>
      <c r="L197" s="6"/>
      <c r="M197" s="42"/>
      <c r="N197" s="30"/>
      <c r="O197" s="6"/>
      <c r="P197" s="6"/>
    </row>
    <row r="198" spans="1:19" ht="20.100000000000001" customHeight="1">
      <c r="A198" s="30"/>
      <c r="B198" s="30"/>
      <c r="C198" s="30"/>
      <c r="D198" s="30"/>
      <c r="E198" s="44"/>
      <c r="F198" s="45"/>
      <c r="G198" s="33"/>
      <c r="H198" s="46"/>
      <c r="I198" s="30"/>
      <c r="J198" s="64"/>
      <c r="K198" s="43"/>
      <c r="L198" s="6"/>
      <c r="M198" s="42"/>
      <c r="N198" s="30"/>
      <c r="O198" s="6"/>
      <c r="P198" s="6"/>
    </row>
    <row r="199" spans="1:19" ht="20.100000000000001" customHeight="1">
      <c r="A199" s="30"/>
      <c r="B199" s="30"/>
      <c r="C199" s="30"/>
      <c r="D199" s="30"/>
      <c r="E199" s="44"/>
      <c r="F199" s="45"/>
      <c r="G199" s="33"/>
      <c r="H199" s="46"/>
      <c r="I199" s="30"/>
      <c r="J199" s="64"/>
      <c r="K199" s="43"/>
      <c r="L199" s="6"/>
      <c r="M199" s="42"/>
      <c r="N199" s="30"/>
      <c r="O199" s="6"/>
      <c r="P199" s="6"/>
      <c r="R199" s="6"/>
      <c r="S199" s="6"/>
    </row>
    <row r="200" spans="1:19" ht="20.100000000000001" customHeight="1">
      <c r="A200" s="30"/>
      <c r="B200" s="30"/>
      <c r="C200" s="30"/>
      <c r="D200" s="30"/>
      <c r="E200" s="44"/>
      <c r="F200" s="45"/>
      <c r="G200" s="33"/>
      <c r="H200" s="46"/>
      <c r="I200" s="30"/>
      <c r="J200" s="64"/>
      <c r="K200" s="41"/>
      <c r="L200" s="6"/>
      <c r="M200" s="42"/>
      <c r="N200" s="30"/>
      <c r="O200" s="6"/>
      <c r="P200" s="6"/>
      <c r="R200" s="6"/>
      <c r="S200" s="6"/>
    </row>
    <row r="201" spans="1:19" ht="20.100000000000001" customHeight="1">
      <c r="A201" s="30"/>
      <c r="B201" s="30"/>
      <c r="C201" s="30"/>
      <c r="D201" s="30"/>
      <c r="E201" s="44"/>
      <c r="F201" s="45"/>
      <c r="G201" s="33"/>
      <c r="H201" s="46"/>
      <c r="I201" s="30"/>
      <c r="J201" s="64"/>
      <c r="K201" s="43"/>
      <c r="L201" s="6"/>
      <c r="M201" s="42"/>
      <c r="N201" s="30"/>
      <c r="O201" s="6"/>
      <c r="P201" s="6"/>
      <c r="R201" s="6"/>
      <c r="S201" s="6"/>
    </row>
    <row r="202" spans="1:19" ht="20.100000000000001" customHeight="1">
      <c r="A202" s="30"/>
      <c r="B202" s="30"/>
      <c r="C202" s="30"/>
      <c r="D202" s="30"/>
      <c r="E202" s="44"/>
      <c r="F202" s="45"/>
      <c r="G202" s="33"/>
      <c r="H202" s="46"/>
      <c r="I202" s="30"/>
      <c r="J202" s="64"/>
      <c r="K202" s="43"/>
      <c r="L202" s="6"/>
      <c r="M202" s="42"/>
      <c r="N202" s="30"/>
      <c r="O202" s="6"/>
      <c r="P202" s="6"/>
      <c r="R202" s="6"/>
      <c r="S202" s="6"/>
    </row>
    <row r="203" spans="1:19" ht="20.100000000000001" customHeight="1">
      <c r="A203" s="30"/>
      <c r="B203" s="30"/>
      <c r="C203" s="30"/>
      <c r="D203" s="30"/>
      <c r="E203" s="44"/>
      <c r="F203" s="45"/>
      <c r="G203" s="33"/>
      <c r="H203" s="46"/>
      <c r="I203" s="30"/>
      <c r="J203" s="64"/>
      <c r="K203" s="43"/>
      <c r="L203" s="6"/>
      <c r="M203" s="42"/>
      <c r="N203" s="30"/>
      <c r="O203" s="6"/>
      <c r="P203" s="6"/>
      <c r="R203" s="6"/>
      <c r="S203" s="6"/>
    </row>
    <row r="204" spans="1:19" ht="20.100000000000001" customHeight="1">
      <c r="A204" s="30"/>
      <c r="B204" s="30"/>
      <c r="C204" s="30"/>
      <c r="D204" s="30"/>
      <c r="E204" s="44"/>
      <c r="F204" s="45"/>
      <c r="G204" s="33"/>
      <c r="H204" s="46"/>
      <c r="I204" s="30"/>
      <c r="J204" s="64"/>
      <c r="K204" s="43"/>
      <c r="L204" s="6"/>
      <c r="M204" s="42"/>
      <c r="N204" s="30"/>
      <c r="O204" s="6"/>
      <c r="P204" s="6"/>
      <c r="R204" s="6"/>
      <c r="S204" s="6"/>
    </row>
    <row r="205" spans="1:19" ht="20.100000000000001" customHeight="1">
      <c r="A205" s="30"/>
      <c r="B205" s="30"/>
      <c r="C205" s="30"/>
      <c r="D205" s="30"/>
      <c r="E205" s="44"/>
      <c r="F205" s="45"/>
      <c r="G205" s="33"/>
      <c r="H205" s="46"/>
      <c r="I205" s="30"/>
      <c r="J205" s="64"/>
      <c r="K205" s="43"/>
      <c r="L205" s="6"/>
      <c r="M205" s="42"/>
      <c r="N205" s="30"/>
      <c r="O205" s="6"/>
      <c r="P205" s="6"/>
    </row>
    <row r="206" spans="1:19" ht="20.100000000000001" customHeight="1">
      <c r="A206" s="30"/>
      <c r="B206" s="30"/>
      <c r="C206" s="30"/>
      <c r="D206" s="30"/>
      <c r="E206" s="44"/>
      <c r="F206" s="45"/>
      <c r="G206" s="33"/>
      <c r="H206" s="46"/>
      <c r="I206" s="30"/>
      <c r="J206" s="64"/>
      <c r="K206" s="43"/>
      <c r="L206" s="6"/>
      <c r="M206" s="42"/>
      <c r="N206" s="30"/>
      <c r="O206" s="6"/>
      <c r="P206" s="6"/>
    </row>
    <row r="207" spans="1:19" ht="20.100000000000001" customHeight="1">
      <c r="A207" s="30"/>
      <c r="B207" s="30"/>
      <c r="C207" s="30"/>
      <c r="D207" s="30"/>
      <c r="E207" s="44"/>
      <c r="F207" s="45"/>
      <c r="G207" s="33"/>
      <c r="H207" s="46"/>
      <c r="I207" s="30"/>
      <c r="J207" s="64"/>
      <c r="K207" s="43"/>
      <c r="L207" s="6"/>
      <c r="M207" s="42"/>
      <c r="N207" s="30"/>
      <c r="O207" s="6"/>
      <c r="P207" s="6"/>
    </row>
    <row r="208" spans="1:19" ht="20.100000000000001" customHeight="1">
      <c r="A208" s="30"/>
      <c r="B208" s="30"/>
      <c r="C208" s="30"/>
      <c r="D208" s="30"/>
      <c r="E208" s="44"/>
      <c r="F208" s="45"/>
      <c r="G208" s="33"/>
      <c r="H208" s="46"/>
      <c r="I208" s="30"/>
      <c r="J208" s="64"/>
      <c r="K208" s="43"/>
      <c r="L208" s="6"/>
      <c r="M208" s="42"/>
      <c r="N208" s="30"/>
      <c r="O208" s="6"/>
      <c r="P208" s="6"/>
    </row>
    <row r="209" spans="1:18" ht="20.100000000000001" customHeight="1">
      <c r="A209" s="30"/>
      <c r="B209" s="30"/>
      <c r="C209" s="30"/>
      <c r="D209" s="30"/>
      <c r="E209" s="44"/>
      <c r="F209" s="45"/>
      <c r="G209" s="33"/>
      <c r="H209" s="46"/>
      <c r="I209" s="30"/>
      <c r="J209" s="64"/>
      <c r="K209" s="43"/>
      <c r="L209" s="6"/>
      <c r="M209" s="42"/>
      <c r="N209" s="30"/>
      <c r="O209" s="6"/>
      <c r="P209" s="6"/>
    </row>
    <row r="210" spans="1:18" ht="20.100000000000001" customHeight="1">
      <c r="A210" s="30"/>
      <c r="B210" s="30"/>
      <c r="C210" s="30"/>
      <c r="D210" s="30"/>
      <c r="E210" s="44"/>
      <c r="F210" s="45"/>
      <c r="G210" s="33"/>
      <c r="H210" s="46"/>
      <c r="I210" s="30"/>
      <c r="J210" s="64"/>
      <c r="K210" s="43"/>
      <c r="L210" s="6"/>
      <c r="M210" s="42"/>
      <c r="N210" s="30"/>
      <c r="O210" s="6"/>
      <c r="P210" s="6"/>
    </row>
    <row r="211" spans="1:18" ht="20.100000000000001" customHeight="1">
      <c r="A211" s="30"/>
      <c r="B211" s="30"/>
      <c r="C211" s="30"/>
      <c r="D211" s="30"/>
      <c r="E211" s="44"/>
      <c r="F211" s="45"/>
      <c r="G211" s="33"/>
      <c r="H211" s="46"/>
      <c r="I211" s="30"/>
      <c r="J211" s="64"/>
      <c r="K211" s="43"/>
      <c r="L211" s="6"/>
      <c r="M211" s="42"/>
      <c r="N211" s="30"/>
      <c r="O211" s="6"/>
      <c r="P211" s="6"/>
    </row>
    <row r="212" spans="1:18" ht="20.100000000000001" customHeight="1">
      <c r="A212" s="30"/>
      <c r="B212" s="30"/>
      <c r="C212" s="30"/>
      <c r="D212" s="30"/>
      <c r="E212" s="44"/>
      <c r="F212" s="45"/>
      <c r="G212" s="33"/>
      <c r="H212" s="46"/>
      <c r="I212" s="30"/>
      <c r="J212" s="64"/>
      <c r="K212" s="43"/>
      <c r="L212" s="6"/>
      <c r="M212" s="42"/>
      <c r="N212" s="30"/>
      <c r="O212" s="6"/>
      <c r="P212" s="6"/>
    </row>
    <row r="213" spans="1:18" ht="20.100000000000001" customHeight="1">
      <c r="A213" s="30"/>
      <c r="B213" s="30"/>
      <c r="C213" s="30"/>
      <c r="D213" s="30"/>
      <c r="E213" s="44"/>
      <c r="F213" s="45"/>
      <c r="G213" s="33"/>
      <c r="H213" s="46"/>
      <c r="I213" s="30"/>
      <c r="J213" s="64"/>
      <c r="K213" s="43"/>
      <c r="L213" s="6"/>
      <c r="M213" s="42"/>
      <c r="N213" s="30"/>
      <c r="O213" s="6"/>
      <c r="P213" s="6"/>
    </row>
    <row r="214" spans="1:18" ht="20.100000000000001" customHeight="1">
      <c r="A214" s="30"/>
      <c r="B214" s="30"/>
      <c r="C214" s="30"/>
      <c r="D214" s="40"/>
      <c r="E214" s="44"/>
      <c r="F214" s="45"/>
      <c r="G214" s="33"/>
      <c r="H214" s="46"/>
      <c r="I214" s="30"/>
      <c r="J214" s="64"/>
      <c r="K214" s="43"/>
      <c r="L214" s="6"/>
      <c r="M214" s="42"/>
      <c r="N214" s="30"/>
      <c r="O214" s="6"/>
      <c r="P214" s="6"/>
    </row>
    <row r="215" spans="1:18" ht="20.100000000000001" customHeight="1">
      <c r="A215" s="30"/>
      <c r="B215" s="30"/>
      <c r="C215" s="30"/>
      <c r="D215" s="40"/>
      <c r="E215" s="44"/>
      <c r="F215" s="45"/>
      <c r="G215" s="33"/>
      <c r="H215" s="46"/>
      <c r="I215" s="30"/>
      <c r="J215" s="64"/>
      <c r="K215" s="43"/>
      <c r="L215" s="6"/>
      <c r="M215" s="42"/>
      <c r="N215" s="30"/>
      <c r="O215" s="6"/>
      <c r="P215" s="6"/>
    </row>
    <row r="216" spans="1:18" ht="20.100000000000001" customHeight="1">
      <c r="A216" s="30"/>
      <c r="B216" s="30"/>
      <c r="C216" s="30"/>
      <c r="D216" s="40"/>
      <c r="E216" s="44"/>
      <c r="F216" s="45"/>
      <c r="G216" s="33"/>
      <c r="H216" s="46"/>
      <c r="I216" s="30"/>
      <c r="J216" s="64"/>
      <c r="K216" s="43"/>
      <c r="L216" s="6"/>
      <c r="M216" s="42"/>
      <c r="N216" s="30"/>
      <c r="O216" s="6"/>
      <c r="P216" s="6"/>
    </row>
    <row r="217" spans="1:18" ht="20.100000000000001" customHeight="1">
      <c r="A217" s="30"/>
      <c r="B217" s="30"/>
      <c r="C217" s="30"/>
      <c r="D217" s="40"/>
      <c r="E217" s="44"/>
      <c r="F217" s="45"/>
      <c r="G217" s="33"/>
      <c r="H217" s="46"/>
      <c r="I217" s="30"/>
      <c r="J217" s="64"/>
      <c r="K217" s="43"/>
      <c r="L217" s="6"/>
      <c r="M217" s="42"/>
      <c r="N217" s="30"/>
      <c r="O217" s="6"/>
      <c r="P217" s="6"/>
    </row>
    <row r="218" spans="1:18" ht="20.100000000000001" customHeight="1">
      <c r="A218" s="30"/>
      <c r="B218" s="30"/>
      <c r="C218" s="30"/>
      <c r="D218" s="40"/>
      <c r="E218" s="44"/>
      <c r="F218" s="45"/>
      <c r="G218" s="33"/>
      <c r="H218" s="46"/>
      <c r="I218" s="30"/>
      <c r="J218" s="64"/>
      <c r="K218" s="43"/>
      <c r="L218" s="6"/>
      <c r="M218" s="42"/>
      <c r="N218" s="30"/>
      <c r="O218" s="6"/>
      <c r="P218" s="6"/>
    </row>
    <row r="219" spans="1:18" ht="20.100000000000001" customHeight="1">
      <c r="A219" s="30"/>
      <c r="B219" s="30"/>
      <c r="C219" s="30"/>
      <c r="D219" s="40"/>
      <c r="E219" s="44"/>
      <c r="F219" s="45"/>
      <c r="G219" s="33"/>
      <c r="H219" s="46"/>
      <c r="I219" s="30"/>
      <c r="J219" s="64"/>
      <c r="K219" s="43"/>
      <c r="L219" s="6"/>
      <c r="M219" s="42"/>
      <c r="N219" s="30"/>
      <c r="O219" s="6"/>
      <c r="P219" s="6"/>
    </row>
    <row r="220" spans="1:18" ht="20.100000000000001" customHeight="1">
      <c r="A220" s="30"/>
      <c r="B220" s="30"/>
      <c r="C220" s="30"/>
      <c r="D220" s="40"/>
      <c r="E220" s="44"/>
      <c r="F220" s="45"/>
      <c r="G220" s="33"/>
      <c r="H220" s="46"/>
      <c r="I220" s="30"/>
      <c r="J220" s="64"/>
      <c r="K220" s="43"/>
      <c r="L220" s="6"/>
      <c r="M220" s="42"/>
      <c r="N220" s="30"/>
      <c r="O220" s="6"/>
      <c r="P220" s="6"/>
    </row>
    <row r="221" spans="1:18" ht="20.100000000000001" customHeight="1">
      <c r="A221" s="30"/>
      <c r="B221" s="30"/>
      <c r="C221" s="30"/>
      <c r="D221" s="40"/>
      <c r="E221" s="39"/>
      <c r="F221" s="32"/>
      <c r="G221" s="33"/>
      <c r="H221" s="33"/>
      <c r="I221" s="30"/>
      <c r="J221" s="64"/>
      <c r="K221" s="41"/>
      <c r="L221" s="6"/>
      <c r="M221" s="42"/>
      <c r="N221" s="30"/>
      <c r="O221" s="6"/>
      <c r="P221" s="6"/>
      <c r="Q221" s="6"/>
      <c r="R221" s="6"/>
    </row>
    <row r="222" spans="1:18" ht="20.100000000000001" customHeight="1">
      <c r="A222" s="30"/>
      <c r="B222" s="30"/>
      <c r="C222" s="30"/>
      <c r="D222" s="40"/>
      <c r="E222" s="39"/>
      <c r="F222" s="32"/>
      <c r="G222" s="33"/>
      <c r="H222" s="33"/>
      <c r="I222" s="30"/>
      <c r="J222" s="64"/>
      <c r="K222" s="41"/>
      <c r="L222" s="6"/>
      <c r="M222" s="42"/>
      <c r="N222" s="30"/>
      <c r="O222" s="6"/>
      <c r="P222" s="6"/>
      <c r="Q222" s="6"/>
      <c r="R222" s="6"/>
    </row>
    <row r="223" spans="1:18" ht="20.100000000000001" customHeight="1">
      <c r="A223" s="30"/>
      <c r="B223" s="30"/>
      <c r="C223" s="30"/>
      <c r="D223" s="40"/>
      <c r="E223" s="39"/>
      <c r="F223" s="32"/>
      <c r="G223" s="33"/>
      <c r="H223" s="33"/>
      <c r="I223" s="30"/>
      <c r="J223" s="64"/>
      <c r="K223" s="41"/>
      <c r="L223" s="6"/>
      <c r="M223" s="42"/>
      <c r="N223" s="30"/>
      <c r="O223" s="6"/>
      <c r="P223" s="6"/>
      <c r="Q223" s="6"/>
      <c r="R223" s="6"/>
    </row>
    <row r="224" spans="1:18" ht="20.100000000000001" customHeight="1">
      <c r="A224" s="30"/>
      <c r="B224" s="30"/>
      <c r="C224" s="30"/>
      <c r="D224" s="40"/>
      <c r="E224" s="39"/>
      <c r="F224" s="32"/>
      <c r="G224" s="33"/>
      <c r="H224" s="33"/>
      <c r="I224" s="30"/>
      <c r="J224" s="64"/>
      <c r="K224" s="41"/>
      <c r="L224" s="6"/>
      <c r="M224" s="42"/>
      <c r="N224" s="30"/>
      <c r="O224" s="6"/>
      <c r="P224" s="6"/>
      <c r="Q224" s="6"/>
      <c r="R224" s="6"/>
    </row>
    <row r="225" spans="1:18" ht="20.100000000000001" customHeight="1">
      <c r="A225" s="30"/>
      <c r="B225" s="30"/>
      <c r="C225" s="30"/>
      <c r="D225" s="40"/>
      <c r="E225" s="39"/>
      <c r="F225" s="32"/>
      <c r="G225" s="33"/>
      <c r="H225" s="33"/>
      <c r="I225" s="30"/>
      <c r="J225" s="64"/>
      <c r="K225" s="41"/>
      <c r="L225" s="6"/>
      <c r="M225" s="42"/>
      <c r="N225" s="30"/>
      <c r="O225" s="6"/>
      <c r="P225" s="6"/>
      <c r="Q225" s="6"/>
      <c r="R225" s="6"/>
    </row>
    <row r="226" spans="1:18" ht="20.100000000000001" customHeight="1">
      <c r="A226" s="30"/>
      <c r="B226" s="30"/>
      <c r="C226" s="30"/>
      <c r="D226" s="40"/>
      <c r="E226" s="39"/>
      <c r="F226" s="32"/>
      <c r="G226" s="33"/>
      <c r="H226" s="33"/>
      <c r="I226" s="30"/>
      <c r="J226" s="64"/>
      <c r="K226" s="41"/>
      <c r="L226" s="6"/>
      <c r="M226" s="42"/>
      <c r="N226" s="30"/>
      <c r="O226" s="6"/>
      <c r="P226" s="6"/>
      <c r="Q226" s="6"/>
      <c r="R226" s="6"/>
    </row>
    <row r="227" spans="1:18" ht="20.100000000000001" customHeight="1">
      <c r="A227" s="30"/>
      <c r="B227" s="30"/>
      <c r="C227" s="30"/>
      <c r="D227" s="40"/>
      <c r="E227" s="39"/>
      <c r="F227" s="32"/>
      <c r="G227" s="33"/>
      <c r="H227" s="33"/>
      <c r="I227" s="30"/>
      <c r="J227" s="64"/>
      <c r="K227" s="41"/>
      <c r="L227" s="6"/>
      <c r="M227" s="42"/>
      <c r="N227" s="30"/>
      <c r="O227" s="6"/>
      <c r="P227" s="6"/>
      <c r="Q227" s="6"/>
      <c r="R227" s="6"/>
    </row>
    <row r="228" spans="1:18" ht="20.100000000000001" customHeight="1">
      <c r="A228" s="30"/>
      <c r="B228" s="30"/>
      <c r="C228" s="30"/>
      <c r="D228" s="40"/>
      <c r="E228" s="39"/>
      <c r="F228" s="32"/>
      <c r="G228" s="33"/>
      <c r="H228" s="33"/>
      <c r="I228" s="30"/>
      <c r="J228" s="64"/>
      <c r="K228" s="41"/>
      <c r="L228" s="6"/>
      <c r="M228" s="42"/>
      <c r="N228" s="30"/>
      <c r="O228" s="6"/>
      <c r="P228" s="6"/>
      <c r="Q228" s="6"/>
      <c r="R228" s="6"/>
    </row>
    <row r="229" spans="1:18" ht="20.100000000000001" customHeight="1">
      <c r="A229" s="30"/>
      <c r="B229" s="30"/>
      <c r="C229" s="30"/>
      <c r="D229" s="40"/>
      <c r="E229" s="39"/>
      <c r="F229" s="32"/>
      <c r="G229" s="33"/>
      <c r="H229" s="33"/>
      <c r="I229" s="30"/>
      <c r="J229" s="64"/>
      <c r="K229" s="41"/>
      <c r="L229" s="6"/>
      <c r="M229" s="42"/>
      <c r="N229" s="30"/>
      <c r="O229" s="6"/>
      <c r="P229" s="6"/>
      <c r="Q229" s="6"/>
      <c r="R229" s="6"/>
    </row>
    <row r="230" spans="1:18" ht="20.100000000000001" customHeight="1">
      <c r="A230" s="30"/>
      <c r="B230" s="30"/>
      <c r="C230" s="30"/>
      <c r="D230" s="40"/>
      <c r="E230" s="39"/>
      <c r="F230" s="32"/>
      <c r="G230" s="33"/>
      <c r="H230" s="33"/>
      <c r="I230" s="30"/>
      <c r="J230" s="64"/>
      <c r="K230" s="41"/>
      <c r="L230" s="6"/>
      <c r="M230" s="42"/>
      <c r="N230" s="30"/>
      <c r="O230" s="6"/>
      <c r="P230" s="6"/>
      <c r="Q230" s="6"/>
      <c r="R230" s="6"/>
    </row>
    <row r="231" spans="1:18" ht="20.100000000000001" customHeight="1">
      <c r="A231" s="30"/>
      <c r="B231" s="30"/>
      <c r="C231" s="30"/>
      <c r="D231" s="40"/>
      <c r="E231" s="39"/>
      <c r="F231" s="32"/>
      <c r="G231" s="33"/>
      <c r="H231" s="33"/>
      <c r="I231" s="30"/>
      <c r="J231" s="64"/>
      <c r="K231" s="41"/>
      <c r="L231" s="6"/>
      <c r="M231" s="42"/>
      <c r="N231" s="30"/>
      <c r="O231" s="6"/>
      <c r="P231" s="6"/>
      <c r="Q231" s="6"/>
      <c r="R231" s="6"/>
    </row>
    <row r="232" spans="1:18" ht="20.100000000000001" customHeight="1">
      <c r="A232" s="30"/>
      <c r="B232" s="30"/>
      <c r="C232" s="30"/>
      <c r="D232" s="40"/>
      <c r="E232" s="39"/>
      <c r="F232" s="32"/>
      <c r="G232" s="33"/>
      <c r="H232" s="33"/>
      <c r="I232" s="30"/>
      <c r="J232" s="64"/>
      <c r="K232" s="41"/>
      <c r="L232" s="6"/>
      <c r="M232" s="42"/>
      <c r="N232" s="30"/>
      <c r="O232" s="6"/>
      <c r="P232" s="6"/>
      <c r="Q232" s="6"/>
      <c r="R232" s="6"/>
    </row>
    <row r="233" spans="1:18" ht="20.100000000000001" customHeight="1">
      <c r="A233" s="30"/>
      <c r="B233" s="30"/>
      <c r="C233" s="30"/>
      <c r="D233" s="40"/>
      <c r="E233" s="39"/>
      <c r="F233" s="32"/>
      <c r="G233" s="33"/>
      <c r="H233" s="33"/>
      <c r="I233" s="30"/>
      <c r="J233" s="64"/>
      <c r="K233" s="41"/>
      <c r="L233" s="6"/>
      <c r="M233" s="42"/>
      <c r="N233" s="30"/>
      <c r="O233" s="6"/>
      <c r="P233" s="6"/>
      <c r="Q233" s="6"/>
      <c r="R233" s="6"/>
    </row>
    <row r="234" spans="1:18" ht="20.100000000000001" customHeight="1">
      <c r="A234" s="30"/>
      <c r="B234" s="30"/>
      <c r="C234" s="30"/>
      <c r="D234" s="40"/>
      <c r="E234" s="39"/>
      <c r="F234" s="32"/>
      <c r="G234" s="33"/>
      <c r="H234" s="33"/>
      <c r="I234" s="30"/>
      <c r="J234" s="64"/>
      <c r="K234" s="41"/>
      <c r="L234" s="6"/>
      <c r="M234" s="42"/>
      <c r="N234" s="30"/>
      <c r="O234" s="6"/>
      <c r="P234" s="6"/>
      <c r="Q234" s="6"/>
      <c r="R234" s="6"/>
    </row>
    <row r="235" spans="1:18" ht="20.100000000000001" customHeight="1">
      <c r="A235" s="30"/>
      <c r="B235" s="30"/>
      <c r="C235" s="30"/>
      <c r="D235" s="40"/>
      <c r="E235" s="39"/>
      <c r="F235" s="32"/>
      <c r="G235" s="33"/>
      <c r="H235" s="33"/>
      <c r="I235" s="30"/>
      <c r="J235" s="64"/>
      <c r="K235" s="41"/>
      <c r="L235" s="6"/>
      <c r="M235" s="42"/>
      <c r="N235" s="30"/>
      <c r="O235" s="6"/>
      <c r="P235" s="6"/>
      <c r="Q235" s="6"/>
      <c r="R235" s="6"/>
    </row>
    <row r="236" spans="1:18" ht="20.100000000000001" customHeight="1">
      <c r="A236" s="30"/>
      <c r="B236" s="30"/>
      <c r="C236" s="30"/>
      <c r="D236" s="30"/>
      <c r="E236" s="39"/>
      <c r="F236" s="32"/>
      <c r="G236" s="33"/>
      <c r="H236" s="33"/>
      <c r="I236" s="30"/>
      <c r="J236" s="64"/>
      <c r="K236" s="41"/>
      <c r="L236" s="6"/>
      <c r="M236" s="42"/>
      <c r="N236" s="30"/>
      <c r="O236" s="6"/>
      <c r="P236" s="6"/>
      <c r="Q236" s="6"/>
      <c r="R236" s="6"/>
    </row>
    <row r="237" spans="1:18" ht="20.100000000000001" customHeight="1">
      <c r="A237" s="30"/>
      <c r="B237" s="30"/>
      <c r="C237" s="30"/>
      <c r="D237" s="30"/>
      <c r="E237" s="39"/>
      <c r="F237" s="32"/>
      <c r="G237" s="33"/>
      <c r="H237" s="33"/>
      <c r="I237" s="30"/>
      <c r="J237" s="64"/>
      <c r="K237" s="41"/>
      <c r="L237" s="6"/>
      <c r="M237" s="42"/>
      <c r="N237" s="30"/>
      <c r="O237" s="6"/>
      <c r="P237" s="6"/>
      <c r="Q237" s="6"/>
      <c r="R237" s="6"/>
    </row>
    <row r="238" spans="1:18" ht="20.100000000000001" customHeight="1">
      <c r="A238" s="30"/>
      <c r="B238" s="30"/>
      <c r="C238" s="30"/>
      <c r="D238" s="30"/>
      <c r="E238" s="39"/>
      <c r="F238" s="32"/>
      <c r="G238" s="33"/>
      <c r="H238" s="33"/>
      <c r="I238" s="30"/>
      <c r="J238" s="64"/>
      <c r="K238" s="41"/>
      <c r="L238" s="6"/>
      <c r="M238" s="42"/>
      <c r="N238" s="30"/>
      <c r="O238" s="6"/>
      <c r="P238" s="6"/>
      <c r="Q238" s="6"/>
      <c r="R238" s="6"/>
    </row>
    <row r="239" spans="1:18" ht="20.100000000000001" customHeight="1">
      <c r="A239" s="30"/>
      <c r="B239" s="30"/>
      <c r="C239" s="30"/>
      <c r="D239" s="30"/>
      <c r="E239" s="39"/>
      <c r="F239" s="32"/>
      <c r="G239" s="33"/>
      <c r="H239" s="33"/>
      <c r="I239" s="30"/>
      <c r="J239" s="64"/>
      <c r="K239" s="41"/>
      <c r="L239" s="6"/>
      <c r="M239" s="42"/>
      <c r="N239" s="30"/>
      <c r="O239" s="6"/>
      <c r="P239" s="6"/>
      <c r="Q239" s="6"/>
      <c r="R239" s="6"/>
    </row>
    <row r="240" spans="1:18" ht="20.100000000000001" customHeight="1">
      <c r="A240" s="30"/>
      <c r="B240" s="30"/>
      <c r="C240" s="30"/>
      <c r="D240" s="30"/>
      <c r="E240" s="39"/>
      <c r="F240" s="32"/>
      <c r="G240" s="33"/>
      <c r="H240" s="33"/>
      <c r="I240" s="30"/>
      <c r="J240" s="64"/>
      <c r="K240" s="41"/>
      <c r="L240" s="6"/>
      <c r="M240" s="42"/>
      <c r="N240" s="30"/>
      <c r="O240" s="6"/>
      <c r="P240" s="6"/>
      <c r="Q240" s="6"/>
      <c r="R240" s="6"/>
    </row>
    <row r="241" spans="1:18" ht="20.100000000000001" customHeight="1">
      <c r="A241" s="30"/>
      <c r="B241" s="30"/>
      <c r="C241" s="30"/>
      <c r="D241" s="30"/>
      <c r="E241" s="39"/>
      <c r="F241" s="32"/>
      <c r="G241" s="33"/>
      <c r="H241" s="33"/>
      <c r="I241" s="30"/>
      <c r="J241" s="64"/>
      <c r="K241" s="41"/>
      <c r="L241" s="6"/>
      <c r="M241" s="42"/>
      <c r="N241" s="30"/>
      <c r="O241" s="6"/>
      <c r="P241" s="6"/>
      <c r="Q241" s="6"/>
      <c r="R241" s="6"/>
    </row>
    <row r="242" spans="1:18" ht="20.100000000000001" customHeight="1">
      <c r="A242" s="30"/>
      <c r="B242" s="30"/>
      <c r="C242" s="30"/>
      <c r="D242" s="30"/>
      <c r="E242" s="39"/>
      <c r="F242" s="32"/>
      <c r="G242" s="33"/>
      <c r="H242" s="33"/>
      <c r="I242" s="30"/>
      <c r="J242" s="64"/>
      <c r="K242" s="41"/>
      <c r="L242" s="6"/>
      <c r="M242" s="42"/>
      <c r="N242" s="30"/>
      <c r="O242" s="6"/>
      <c r="P242" s="6"/>
      <c r="Q242" s="6"/>
      <c r="R242" s="6"/>
    </row>
    <row r="243" spans="1:18" ht="20.100000000000001" customHeight="1">
      <c r="A243" s="30"/>
      <c r="B243" s="30"/>
      <c r="C243" s="30"/>
      <c r="D243" s="30"/>
      <c r="E243" s="39"/>
      <c r="F243" s="32"/>
      <c r="G243" s="33"/>
      <c r="H243" s="33"/>
      <c r="I243" s="30"/>
      <c r="J243" s="64"/>
      <c r="K243" s="41"/>
      <c r="L243" s="6"/>
      <c r="M243" s="42"/>
      <c r="N243" s="30"/>
      <c r="O243" s="6"/>
      <c r="P243" s="6"/>
      <c r="Q243" s="6"/>
      <c r="R243" s="6"/>
    </row>
    <row r="244" spans="1:18" ht="20.100000000000001" customHeight="1">
      <c r="A244" s="30"/>
      <c r="B244" s="30"/>
      <c r="C244" s="30"/>
      <c r="D244" s="30"/>
      <c r="E244" s="39"/>
      <c r="F244" s="32"/>
      <c r="G244" s="33"/>
      <c r="H244" s="33"/>
      <c r="I244" s="30"/>
      <c r="J244" s="64"/>
      <c r="K244" s="41"/>
      <c r="L244" s="6"/>
      <c r="M244" s="42"/>
      <c r="N244" s="30"/>
      <c r="O244" s="6"/>
      <c r="P244" s="6"/>
      <c r="Q244" s="6"/>
      <c r="R244" s="6"/>
    </row>
    <row r="245" spans="1:18" ht="20.100000000000001" customHeight="1">
      <c r="A245" s="30"/>
      <c r="B245" s="30"/>
      <c r="C245" s="30"/>
      <c r="D245" s="30"/>
      <c r="E245" s="39"/>
      <c r="F245" s="32"/>
      <c r="G245" s="33"/>
      <c r="H245" s="33"/>
      <c r="I245" s="30"/>
      <c r="J245" s="64"/>
      <c r="K245" s="41"/>
      <c r="L245" s="6"/>
      <c r="M245" s="42"/>
      <c r="N245" s="30"/>
      <c r="O245" s="6"/>
      <c r="P245" s="6"/>
      <c r="Q245" s="6"/>
      <c r="R245" s="6"/>
    </row>
    <row r="246" spans="1:18" ht="20.100000000000001" customHeight="1">
      <c r="A246" s="30"/>
      <c r="B246" s="30"/>
      <c r="C246" s="30"/>
      <c r="D246" s="30"/>
      <c r="E246" s="39"/>
      <c r="F246" s="32"/>
      <c r="G246" s="33"/>
      <c r="H246" s="33"/>
      <c r="I246" s="30"/>
      <c r="J246" s="64"/>
      <c r="K246" s="41"/>
      <c r="L246" s="6"/>
      <c r="M246" s="42"/>
      <c r="N246" s="30"/>
      <c r="O246" s="6"/>
      <c r="P246" s="6"/>
      <c r="Q246" s="6"/>
      <c r="R246" s="6"/>
    </row>
    <row r="247" spans="1:18" ht="20.100000000000001" customHeight="1">
      <c r="A247" s="30"/>
      <c r="B247" s="30"/>
      <c r="C247" s="30"/>
      <c r="D247" s="30"/>
      <c r="E247" s="39"/>
      <c r="F247" s="32"/>
      <c r="G247" s="33"/>
      <c r="H247" s="33"/>
      <c r="I247" s="30"/>
      <c r="J247" s="64"/>
      <c r="K247" s="41"/>
      <c r="L247" s="6"/>
      <c r="M247" s="42"/>
      <c r="N247" s="30"/>
      <c r="O247" s="6"/>
      <c r="P247" s="6"/>
      <c r="Q247" s="6"/>
      <c r="R247" s="6"/>
    </row>
    <row r="248" spans="1:18" ht="20.100000000000001" customHeight="1">
      <c r="A248" s="30"/>
      <c r="B248" s="30"/>
      <c r="C248" s="30"/>
      <c r="D248" s="30"/>
      <c r="E248" s="39"/>
      <c r="F248" s="32"/>
      <c r="G248" s="33"/>
      <c r="H248" s="33"/>
      <c r="I248" s="30"/>
      <c r="J248" s="64"/>
      <c r="K248" s="41"/>
      <c r="L248" s="6"/>
      <c r="M248" s="42"/>
      <c r="N248" s="30"/>
      <c r="O248" s="6"/>
      <c r="P248" s="6"/>
      <c r="Q248" s="6"/>
      <c r="R248" s="6"/>
    </row>
    <row r="249" spans="1:18" ht="20.100000000000001" customHeight="1">
      <c r="A249" s="30"/>
      <c r="B249" s="30"/>
      <c r="C249" s="30"/>
      <c r="D249" s="30"/>
      <c r="E249" s="39"/>
      <c r="F249" s="32"/>
      <c r="G249" s="33"/>
      <c r="H249" s="33"/>
      <c r="I249" s="30"/>
      <c r="J249" s="64"/>
      <c r="K249" s="41"/>
      <c r="L249" s="6"/>
      <c r="M249" s="42"/>
      <c r="N249" s="30"/>
      <c r="O249" s="6"/>
      <c r="P249" s="6"/>
      <c r="Q249" s="6"/>
      <c r="R249" s="6"/>
    </row>
    <row r="250" spans="1:18" ht="20.100000000000001" customHeight="1">
      <c r="A250" s="30"/>
      <c r="B250" s="30"/>
      <c r="C250" s="30"/>
      <c r="D250" s="30"/>
      <c r="E250" s="39"/>
      <c r="F250" s="32"/>
      <c r="G250" s="33"/>
      <c r="H250" s="33"/>
      <c r="I250" s="30"/>
      <c r="J250" s="64"/>
      <c r="K250" s="41"/>
      <c r="L250" s="6"/>
      <c r="M250" s="42"/>
      <c r="N250" s="30"/>
      <c r="O250" s="6"/>
      <c r="P250" s="6"/>
      <c r="Q250" s="6"/>
      <c r="R250" s="6"/>
    </row>
    <row r="251" spans="1:18" ht="20.100000000000001" customHeight="1">
      <c r="A251" s="30"/>
      <c r="B251" s="30"/>
      <c r="C251" s="30"/>
      <c r="D251" s="30"/>
      <c r="E251" s="39"/>
      <c r="F251" s="32"/>
      <c r="G251" s="33"/>
      <c r="H251" s="33"/>
      <c r="I251" s="30"/>
      <c r="J251" s="64"/>
      <c r="K251" s="41"/>
      <c r="L251" s="6"/>
      <c r="M251" s="42"/>
      <c r="N251" s="30"/>
      <c r="O251" s="6"/>
      <c r="P251" s="6"/>
      <c r="Q251" s="6"/>
      <c r="R251" s="6"/>
    </row>
    <row r="252" spans="1:18" ht="20.100000000000001" customHeight="1">
      <c r="A252" s="30"/>
      <c r="B252" s="30"/>
      <c r="C252" s="30"/>
      <c r="D252" s="30"/>
      <c r="E252" s="39"/>
      <c r="F252" s="32"/>
      <c r="G252" s="33"/>
      <c r="H252" s="33"/>
      <c r="I252" s="30"/>
      <c r="J252" s="64"/>
      <c r="K252" s="41"/>
      <c r="L252" s="6"/>
      <c r="M252" s="42"/>
      <c r="N252" s="30"/>
      <c r="O252" s="6"/>
      <c r="P252" s="6"/>
      <c r="Q252" s="6"/>
      <c r="R252" s="6"/>
    </row>
    <row r="253" spans="1:18" ht="20.100000000000001" customHeight="1">
      <c r="A253" s="30"/>
      <c r="B253" s="30"/>
      <c r="C253" s="30"/>
      <c r="D253" s="30"/>
      <c r="E253" s="39"/>
      <c r="F253" s="32"/>
      <c r="G253" s="33"/>
      <c r="H253" s="33"/>
      <c r="I253" s="30"/>
      <c r="J253" s="64"/>
      <c r="K253" s="41"/>
      <c r="L253" s="6"/>
      <c r="M253" s="42"/>
      <c r="N253" s="30"/>
      <c r="O253" s="6"/>
      <c r="P253" s="6"/>
      <c r="Q253" s="6"/>
      <c r="R253" s="6"/>
    </row>
    <row r="254" spans="1:18" ht="20.100000000000001" customHeight="1">
      <c r="A254" s="30"/>
      <c r="B254" s="30"/>
      <c r="C254" s="30"/>
      <c r="D254" s="30"/>
      <c r="E254" s="39"/>
      <c r="F254" s="32"/>
      <c r="G254" s="33"/>
      <c r="H254" s="33"/>
      <c r="I254" s="30"/>
      <c r="J254" s="64"/>
      <c r="K254" s="41"/>
      <c r="L254" s="6"/>
      <c r="M254" s="42"/>
      <c r="N254" s="30"/>
      <c r="O254" s="6"/>
      <c r="P254" s="6"/>
      <c r="Q254" s="6"/>
      <c r="R254" s="6"/>
    </row>
    <row r="255" spans="1:18" ht="20.100000000000001" customHeight="1">
      <c r="A255" s="30"/>
      <c r="B255" s="30"/>
      <c r="C255" s="30"/>
      <c r="D255" s="30"/>
      <c r="E255" s="39"/>
      <c r="F255" s="32"/>
      <c r="G255" s="33"/>
      <c r="H255" s="33"/>
      <c r="I255" s="30"/>
      <c r="J255" s="64"/>
      <c r="K255" s="41"/>
      <c r="L255" s="6"/>
      <c r="M255" s="42"/>
      <c r="N255" s="30"/>
      <c r="O255" s="6"/>
      <c r="P255" s="6"/>
      <c r="Q255" s="6"/>
      <c r="R255" s="6"/>
    </row>
    <row r="256" spans="1:18" ht="20.100000000000001" customHeight="1">
      <c r="A256" s="30"/>
      <c r="B256" s="30"/>
      <c r="C256" s="30"/>
      <c r="D256" s="30"/>
      <c r="E256" s="39"/>
      <c r="F256" s="32"/>
      <c r="G256" s="33"/>
      <c r="H256" s="33"/>
      <c r="I256" s="30"/>
      <c r="J256" s="64"/>
      <c r="K256" s="41"/>
      <c r="L256" s="6"/>
      <c r="M256" s="42"/>
      <c r="N256" s="30"/>
      <c r="O256" s="6"/>
      <c r="P256" s="6"/>
      <c r="Q256" s="6"/>
      <c r="R256" s="6"/>
    </row>
    <row r="257" spans="1:18" ht="20.100000000000001" customHeight="1">
      <c r="A257" s="30"/>
      <c r="B257" s="6"/>
      <c r="D257" s="6"/>
      <c r="E257" s="31"/>
      <c r="F257" s="32"/>
      <c r="G257" s="33"/>
      <c r="H257" s="33"/>
      <c r="I257" s="30"/>
      <c r="J257" s="64"/>
      <c r="K257" s="41"/>
      <c r="L257" s="6"/>
      <c r="M257" s="42"/>
      <c r="N257" s="30"/>
      <c r="O257" s="6"/>
      <c r="P257" s="6"/>
      <c r="Q257" s="6"/>
      <c r="R257" s="6"/>
    </row>
    <row r="258" spans="1:18" ht="20.100000000000001" customHeight="1">
      <c r="A258" s="30"/>
      <c r="B258" s="6"/>
      <c r="D258" s="6"/>
      <c r="E258" s="31"/>
      <c r="F258" s="30"/>
      <c r="G258" s="33"/>
      <c r="H258" s="33"/>
      <c r="I258" s="30"/>
      <c r="J258" s="64"/>
      <c r="K258" s="41"/>
      <c r="L258" s="6"/>
      <c r="M258" s="42"/>
      <c r="N258" s="30"/>
      <c r="O258" s="6"/>
      <c r="P258" s="6"/>
      <c r="Q258" s="6"/>
      <c r="R258" s="6"/>
    </row>
    <row r="259" spans="1:18" ht="20.100000000000001" customHeight="1">
      <c r="A259" s="30"/>
      <c r="B259" s="30"/>
      <c r="C259" s="30"/>
      <c r="D259" s="6"/>
      <c r="E259" s="31"/>
      <c r="F259" s="30"/>
      <c r="G259" s="33"/>
      <c r="H259" s="33"/>
      <c r="I259" s="30"/>
      <c r="J259" s="64"/>
      <c r="K259" s="41"/>
      <c r="L259" s="6"/>
      <c r="M259" s="42"/>
      <c r="N259" s="30"/>
      <c r="O259" s="6"/>
      <c r="P259" s="6"/>
      <c r="Q259" s="6"/>
      <c r="R259" s="6"/>
    </row>
    <row r="260" spans="1:18" ht="20.100000000000001" customHeight="1">
      <c r="A260" s="30"/>
      <c r="B260" s="30"/>
      <c r="C260" s="30"/>
      <c r="D260" s="6"/>
      <c r="E260" s="31"/>
      <c r="F260" s="32"/>
      <c r="G260" s="33"/>
      <c r="H260" s="33"/>
      <c r="I260" s="30"/>
      <c r="J260" s="64"/>
      <c r="K260" s="41"/>
      <c r="L260" s="6"/>
      <c r="M260" s="42"/>
      <c r="N260" s="30"/>
      <c r="O260" s="6"/>
      <c r="P260" s="6"/>
      <c r="Q260" s="6"/>
      <c r="R260" s="6"/>
    </row>
    <row r="261" spans="1:18" ht="20.100000000000001" customHeight="1">
      <c r="A261" s="30"/>
      <c r="B261" s="30"/>
      <c r="C261" s="30"/>
      <c r="D261" s="6"/>
      <c r="E261" s="31"/>
      <c r="F261" s="32"/>
      <c r="G261" s="33"/>
      <c r="H261" s="33"/>
      <c r="I261" s="30"/>
      <c r="J261" s="64"/>
      <c r="K261" s="41"/>
      <c r="L261" s="6"/>
      <c r="M261" s="42"/>
      <c r="N261" s="30"/>
      <c r="O261" s="6"/>
      <c r="P261" s="6"/>
      <c r="Q261" s="6"/>
      <c r="R261" s="6"/>
    </row>
    <row r="262" spans="1:18" ht="20.100000000000001" customHeight="1">
      <c r="A262" s="30"/>
      <c r="B262" s="30"/>
      <c r="C262" s="30"/>
      <c r="D262" s="6"/>
      <c r="E262" s="31"/>
      <c r="F262" s="32"/>
      <c r="G262" s="33"/>
      <c r="H262" s="33"/>
      <c r="I262" s="30"/>
      <c r="J262" s="64"/>
      <c r="K262" s="41"/>
      <c r="L262" s="6"/>
      <c r="M262" s="42"/>
      <c r="N262" s="30"/>
      <c r="O262" s="6"/>
      <c r="P262" s="6"/>
      <c r="Q262" s="6"/>
      <c r="R262" s="6"/>
    </row>
    <row r="263" spans="1:18" ht="20.100000000000001" customHeight="1">
      <c r="A263" s="30"/>
      <c r="B263" s="30"/>
      <c r="C263" s="30"/>
      <c r="D263" s="6"/>
      <c r="E263" s="31"/>
      <c r="F263" s="32"/>
      <c r="G263" s="33"/>
      <c r="H263" s="33"/>
      <c r="I263" s="30"/>
      <c r="J263" s="64"/>
      <c r="K263" s="41"/>
      <c r="L263" s="6"/>
      <c r="M263" s="42"/>
      <c r="N263" s="30"/>
      <c r="O263" s="6"/>
      <c r="P263" s="6"/>
      <c r="Q263" s="6"/>
      <c r="R263" s="6"/>
    </row>
    <row r="264" spans="1:18" ht="20.100000000000001" customHeight="1">
      <c r="A264" s="30"/>
      <c r="B264" s="30"/>
      <c r="C264" s="30"/>
      <c r="D264" s="6"/>
      <c r="E264" s="31"/>
      <c r="F264" s="32"/>
      <c r="G264" s="33"/>
      <c r="H264" s="33"/>
      <c r="I264" s="30"/>
      <c r="J264" s="64"/>
      <c r="K264" s="41"/>
      <c r="L264" s="6"/>
      <c r="M264" s="42"/>
      <c r="N264" s="30"/>
      <c r="O264" s="6"/>
      <c r="P264" s="6"/>
      <c r="Q264" s="6"/>
      <c r="R264" s="6"/>
    </row>
    <row r="265" spans="1:18" ht="20.100000000000001" customHeight="1">
      <c r="A265" s="30"/>
      <c r="B265" s="30"/>
      <c r="C265" s="30"/>
      <c r="D265" s="6"/>
      <c r="E265" s="31"/>
      <c r="F265" s="32"/>
      <c r="G265" s="33"/>
      <c r="H265" s="33"/>
      <c r="I265" s="30"/>
      <c r="J265" s="64"/>
      <c r="K265" s="41"/>
      <c r="L265" s="6"/>
      <c r="M265" s="42"/>
      <c r="N265" s="30"/>
      <c r="O265" s="6"/>
      <c r="P265" s="6"/>
      <c r="Q265" s="6"/>
      <c r="R265" s="6"/>
    </row>
    <row r="266" spans="1:18" ht="20.100000000000001" customHeight="1">
      <c r="A266" s="30"/>
      <c r="B266" s="30"/>
      <c r="C266" s="30"/>
      <c r="D266" s="6"/>
      <c r="E266" s="31"/>
      <c r="F266" s="32"/>
      <c r="G266" s="33"/>
      <c r="H266" s="33"/>
      <c r="I266" s="30"/>
      <c r="J266" s="64"/>
      <c r="K266" s="41"/>
      <c r="L266" s="6"/>
      <c r="M266" s="42"/>
      <c r="N266" s="30"/>
      <c r="O266" s="6"/>
      <c r="P266" s="6"/>
      <c r="Q266" s="6"/>
      <c r="R266" s="6"/>
    </row>
    <row r="267" spans="1:18" ht="20.100000000000001" customHeight="1">
      <c r="A267" s="30"/>
      <c r="B267" s="30"/>
      <c r="C267" s="30"/>
      <c r="D267" s="6"/>
      <c r="E267" s="31"/>
      <c r="F267" s="32"/>
      <c r="G267" s="33"/>
      <c r="H267" s="33"/>
      <c r="I267" s="30"/>
      <c r="J267" s="64"/>
      <c r="K267" s="41"/>
      <c r="L267" s="6"/>
      <c r="M267" s="42"/>
      <c r="N267" s="30"/>
      <c r="O267" s="6"/>
      <c r="P267" s="6"/>
      <c r="Q267" s="6"/>
      <c r="R267" s="6"/>
    </row>
    <row r="268" spans="1:18" ht="20.100000000000001" customHeight="1">
      <c r="A268" s="30"/>
      <c r="B268" s="30"/>
      <c r="C268" s="30"/>
      <c r="D268" s="6"/>
      <c r="E268" s="31"/>
      <c r="F268" s="32"/>
      <c r="G268" s="33"/>
      <c r="H268" s="33"/>
      <c r="I268" s="30"/>
      <c r="J268" s="64"/>
      <c r="K268" s="41"/>
      <c r="L268" s="6"/>
      <c r="M268" s="42"/>
      <c r="N268" s="30"/>
      <c r="O268" s="6"/>
      <c r="P268" s="6"/>
      <c r="Q268" s="6"/>
      <c r="R268" s="6"/>
    </row>
    <row r="269" spans="1:18" ht="20.100000000000001" customHeight="1">
      <c r="A269" s="30"/>
      <c r="B269" s="30"/>
      <c r="C269" s="30"/>
      <c r="D269" s="6"/>
      <c r="E269" s="31"/>
      <c r="F269" s="32"/>
      <c r="G269" s="33"/>
      <c r="H269" s="33"/>
      <c r="I269" s="30"/>
      <c r="J269" s="64"/>
      <c r="K269" s="41"/>
      <c r="L269" s="6"/>
      <c r="M269" s="42"/>
      <c r="N269" s="30"/>
      <c r="O269" s="6"/>
      <c r="P269" s="6"/>
      <c r="Q269" s="6"/>
      <c r="R269" s="6"/>
    </row>
    <row r="270" spans="1:18" ht="20.100000000000001" customHeight="1">
      <c r="A270" s="30"/>
      <c r="B270" s="30"/>
      <c r="C270" s="30"/>
      <c r="D270" s="6"/>
      <c r="E270" s="31"/>
      <c r="F270" s="32"/>
      <c r="G270" s="33"/>
      <c r="H270" s="33"/>
      <c r="I270" s="30"/>
      <c r="J270" s="64"/>
      <c r="K270" s="41"/>
      <c r="L270" s="6"/>
      <c r="M270" s="42"/>
      <c r="N270" s="30"/>
      <c r="O270" s="6"/>
      <c r="P270" s="6"/>
      <c r="Q270" s="6"/>
      <c r="R270" s="6"/>
    </row>
    <row r="271" spans="1:18" ht="20.100000000000001" customHeight="1">
      <c r="A271" s="30"/>
      <c r="B271" s="30"/>
      <c r="C271" s="30"/>
      <c r="D271" s="6"/>
      <c r="E271" s="31"/>
      <c r="F271" s="32"/>
      <c r="G271" s="33"/>
      <c r="H271" s="33"/>
      <c r="I271" s="30"/>
      <c r="J271" s="64"/>
      <c r="K271" s="41"/>
      <c r="L271" s="6"/>
      <c r="M271" s="42"/>
      <c r="N271" s="30"/>
      <c r="O271" s="6"/>
      <c r="P271" s="6"/>
      <c r="Q271" s="6"/>
      <c r="R271" s="6"/>
    </row>
    <row r="272" spans="1:18" ht="20.100000000000001" customHeight="1">
      <c r="A272" s="30"/>
      <c r="B272" s="30"/>
      <c r="C272" s="30"/>
      <c r="D272" s="6"/>
      <c r="E272" s="31"/>
      <c r="F272" s="32"/>
      <c r="G272" s="33"/>
      <c r="H272" s="33"/>
      <c r="I272" s="30"/>
      <c r="J272" s="64"/>
      <c r="K272" s="41"/>
      <c r="L272" s="6"/>
      <c r="M272" s="42"/>
      <c r="N272" s="30"/>
      <c r="O272" s="6"/>
      <c r="P272" s="6"/>
      <c r="Q272" s="6"/>
      <c r="R272" s="6"/>
    </row>
    <row r="273" spans="1:18" ht="20.100000000000001" customHeight="1">
      <c r="A273" s="30"/>
      <c r="B273" s="30"/>
      <c r="C273" s="30"/>
      <c r="D273" s="6"/>
      <c r="E273" s="31"/>
      <c r="F273" s="32"/>
      <c r="G273" s="33"/>
      <c r="H273" s="33"/>
      <c r="I273" s="30"/>
      <c r="J273" s="64"/>
      <c r="K273" s="41"/>
      <c r="L273" s="6"/>
      <c r="M273" s="42"/>
      <c r="N273" s="30"/>
      <c r="O273" s="6"/>
      <c r="P273" s="6"/>
      <c r="Q273" s="6"/>
      <c r="R273" s="6"/>
    </row>
    <row r="274" spans="1:18" ht="20.100000000000001" customHeight="1">
      <c r="A274" s="30"/>
      <c r="B274" s="30"/>
      <c r="C274" s="30"/>
      <c r="D274" s="6"/>
      <c r="E274" s="31"/>
      <c r="F274" s="32"/>
      <c r="G274" s="33"/>
      <c r="H274" s="33"/>
      <c r="I274" s="30"/>
      <c r="J274" s="64"/>
      <c r="K274" s="41"/>
      <c r="L274" s="6"/>
      <c r="M274" s="42"/>
      <c r="N274" s="30"/>
      <c r="O274" s="6"/>
      <c r="P274" s="6"/>
      <c r="Q274" s="6"/>
      <c r="R274" s="6"/>
    </row>
    <row r="275" spans="1:18" ht="20.100000000000001" customHeight="1">
      <c r="A275" s="30"/>
      <c r="B275" s="30"/>
      <c r="C275" s="30"/>
      <c r="D275" s="6"/>
      <c r="E275" s="31"/>
      <c r="F275" s="32"/>
      <c r="G275" s="33"/>
      <c r="H275" s="33"/>
      <c r="I275" s="30"/>
      <c r="J275" s="64"/>
      <c r="K275" s="41"/>
      <c r="L275" s="6"/>
      <c r="M275" s="42"/>
      <c r="N275" s="30"/>
      <c r="O275" s="6"/>
      <c r="P275" s="6"/>
      <c r="Q275" s="6"/>
      <c r="R275" s="6"/>
    </row>
    <row r="276" spans="1:18" ht="20.100000000000001" customHeight="1">
      <c r="A276" s="30"/>
      <c r="B276" s="30"/>
      <c r="C276" s="30"/>
      <c r="D276" s="6"/>
      <c r="E276" s="31"/>
      <c r="F276" s="32"/>
      <c r="G276" s="33"/>
      <c r="H276" s="33"/>
      <c r="I276" s="30"/>
      <c r="J276" s="64"/>
      <c r="K276" s="41"/>
      <c r="L276" s="6"/>
      <c r="M276" s="42"/>
      <c r="N276" s="30"/>
      <c r="O276" s="6"/>
      <c r="P276" s="6"/>
      <c r="Q276" s="6"/>
      <c r="R276" s="6"/>
    </row>
    <row r="277" spans="1:18" ht="20.100000000000001" customHeight="1">
      <c r="A277" s="30"/>
      <c r="B277" s="30"/>
      <c r="C277" s="30"/>
      <c r="D277" s="6"/>
      <c r="E277" s="31"/>
      <c r="F277" s="32"/>
      <c r="G277" s="33"/>
      <c r="H277" s="33"/>
      <c r="I277" s="30"/>
      <c r="J277" s="64"/>
      <c r="K277" s="41"/>
      <c r="L277" s="6"/>
      <c r="M277" s="42"/>
      <c r="N277" s="30"/>
      <c r="O277" s="6"/>
      <c r="P277" s="6"/>
      <c r="Q277" s="6"/>
      <c r="R277" s="6"/>
    </row>
    <row r="278" spans="1:18" ht="20.100000000000001" customHeight="1">
      <c r="A278" s="30"/>
      <c r="B278" s="30"/>
      <c r="C278" s="30"/>
      <c r="D278" s="6"/>
      <c r="E278" s="31"/>
      <c r="F278" s="32"/>
      <c r="G278" s="33"/>
      <c r="H278" s="33"/>
      <c r="I278" s="30"/>
      <c r="J278" s="64"/>
      <c r="K278" s="41"/>
      <c r="L278" s="6"/>
      <c r="M278" s="42"/>
      <c r="N278" s="30"/>
      <c r="O278" s="6"/>
      <c r="P278" s="6"/>
      <c r="Q278" s="6"/>
      <c r="R278" s="6"/>
    </row>
    <row r="279" spans="1:18" ht="20.100000000000001" customHeight="1">
      <c r="A279" s="30"/>
      <c r="B279" s="30"/>
      <c r="C279" s="30"/>
      <c r="D279" s="6"/>
      <c r="E279" s="31"/>
      <c r="F279" s="32"/>
      <c r="G279" s="33"/>
      <c r="H279" s="33"/>
      <c r="I279" s="30"/>
      <c r="J279" s="64"/>
      <c r="K279" s="43"/>
      <c r="L279" s="6"/>
      <c r="M279" s="42"/>
      <c r="N279" s="30"/>
      <c r="O279" s="6"/>
      <c r="P279" s="6"/>
    </row>
    <row r="280" spans="1:18" ht="20.100000000000001" customHeight="1">
      <c r="A280" s="30"/>
      <c r="B280" s="30"/>
      <c r="C280" s="30"/>
      <c r="D280" s="6"/>
      <c r="E280" s="31"/>
      <c r="F280" s="32"/>
      <c r="G280" s="33"/>
      <c r="H280" s="33"/>
      <c r="I280" s="30"/>
      <c r="J280" s="64"/>
      <c r="K280" s="43"/>
      <c r="L280" s="6"/>
      <c r="M280" s="42"/>
      <c r="N280" s="30"/>
      <c r="O280" s="6"/>
      <c r="P280" s="6"/>
    </row>
    <row r="281" spans="1:18" ht="20.100000000000001" customHeight="1">
      <c r="A281" s="30"/>
      <c r="B281" s="30"/>
      <c r="C281" s="30"/>
      <c r="D281" s="6"/>
      <c r="E281" s="31"/>
      <c r="F281" s="32"/>
      <c r="G281" s="33"/>
      <c r="H281" s="33"/>
      <c r="I281" s="30"/>
      <c r="J281" s="64"/>
      <c r="K281" s="43"/>
      <c r="L281" s="6"/>
      <c r="M281" s="42"/>
      <c r="N281" s="30"/>
      <c r="O281" s="6"/>
      <c r="P281" s="6"/>
    </row>
    <row r="282" spans="1:18" ht="20.100000000000001" customHeight="1">
      <c r="A282" s="30"/>
      <c r="B282" s="30"/>
      <c r="C282" s="30"/>
      <c r="D282" s="6"/>
      <c r="E282" s="31"/>
      <c r="F282" s="32"/>
      <c r="G282" s="33"/>
      <c r="H282" s="33"/>
      <c r="I282" s="30"/>
      <c r="J282" s="64"/>
      <c r="K282" s="43"/>
      <c r="L282" s="6"/>
      <c r="M282" s="42"/>
      <c r="N282" s="30"/>
      <c r="O282" s="6"/>
      <c r="P282" s="6"/>
    </row>
    <row r="283" spans="1:18" ht="20.100000000000001" customHeight="1">
      <c r="A283" s="30"/>
      <c r="B283" s="30"/>
      <c r="C283" s="30"/>
      <c r="D283" s="6"/>
      <c r="E283" s="31"/>
      <c r="F283" s="32"/>
      <c r="G283" s="33"/>
      <c r="H283" s="33"/>
      <c r="I283" s="30"/>
      <c r="J283" s="64"/>
      <c r="K283" s="43"/>
      <c r="L283" s="6"/>
      <c r="M283" s="42"/>
      <c r="N283" s="30"/>
      <c r="O283" s="6"/>
      <c r="P283" s="6"/>
    </row>
    <row r="284" spans="1:18" ht="20.100000000000001" customHeight="1">
      <c r="A284" s="30"/>
      <c r="B284" s="30"/>
      <c r="C284" s="30"/>
      <c r="D284" s="6"/>
      <c r="E284" s="31"/>
      <c r="F284" s="32"/>
      <c r="G284" s="33"/>
      <c r="H284" s="33"/>
      <c r="I284" s="30"/>
      <c r="J284" s="64"/>
      <c r="K284" s="43"/>
      <c r="L284" s="6"/>
      <c r="M284" s="42"/>
      <c r="N284" s="30"/>
      <c r="O284" s="6"/>
      <c r="P284" s="6"/>
    </row>
    <row r="285" spans="1:18" ht="20.100000000000001" customHeight="1">
      <c r="A285" s="30"/>
      <c r="B285" s="30"/>
      <c r="C285" s="30"/>
      <c r="D285" s="6"/>
      <c r="E285" s="31"/>
      <c r="F285" s="32"/>
      <c r="G285" s="33"/>
      <c r="H285" s="33"/>
      <c r="I285" s="30"/>
      <c r="J285" s="64"/>
      <c r="K285" s="43"/>
      <c r="L285" s="6"/>
      <c r="M285" s="42"/>
      <c r="N285" s="30"/>
      <c r="O285" s="6"/>
      <c r="P285" s="6"/>
    </row>
    <row r="286" spans="1:18" ht="20.100000000000001" customHeight="1">
      <c r="A286" s="30"/>
      <c r="B286" s="30"/>
      <c r="C286" s="30"/>
      <c r="D286" s="6"/>
      <c r="E286" s="31"/>
      <c r="F286" s="32"/>
      <c r="G286" s="33"/>
      <c r="H286" s="33"/>
      <c r="I286" s="30"/>
      <c r="J286" s="64"/>
      <c r="K286" s="43"/>
      <c r="L286" s="6"/>
      <c r="M286" s="42"/>
      <c r="N286" s="30"/>
      <c r="O286" s="6"/>
      <c r="P286" s="6"/>
    </row>
    <row r="287" spans="1:18" ht="20.100000000000001" customHeight="1">
      <c r="A287" s="30"/>
      <c r="B287" s="30"/>
      <c r="C287" s="30"/>
      <c r="D287" s="6"/>
      <c r="E287" s="31"/>
      <c r="F287" s="32"/>
      <c r="G287" s="33"/>
      <c r="H287" s="33"/>
      <c r="I287" s="30"/>
      <c r="J287" s="64"/>
      <c r="K287" s="43"/>
      <c r="L287" s="6"/>
      <c r="M287" s="42"/>
      <c r="N287" s="30"/>
      <c r="O287" s="6"/>
      <c r="P287" s="6"/>
    </row>
    <row r="288" spans="1:18" ht="20.100000000000001" customHeight="1">
      <c r="A288" s="30"/>
      <c r="B288" s="30"/>
      <c r="C288" s="30"/>
      <c r="D288" s="6"/>
      <c r="E288" s="31"/>
      <c r="F288" s="32"/>
      <c r="G288" s="33"/>
      <c r="H288" s="33"/>
      <c r="I288" s="30"/>
      <c r="J288" s="64"/>
      <c r="K288" s="43"/>
      <c r="L288" s="6"/>
      <c r="M288" s="42"/>
      <c r="N288" s="30"/>
      <c r="O288" s="6"/>
      <c r="P288" s="6"/>
    </row>
    <row r="289" spans="1:20" ht="20.100000000000001" customHeight="1">
      <c r="A289" s="30"/>
      <c r="B289" s="30"/>
      <c r="C289" s="30"/>
      <c r="D289" s="6"/>
      <c r="E289" s="31"/>
      <c r="F289" s="32"/>
      <c r="G289" s="33"/>
      <c r="H289" s="33"/>
      <c r="I289" s="30"/>
      <c r="J289" s="64"/>
      <c r="K289" s="43"/>
      <c r="L289" s="6"/>
      <c r="M289" s="42"/>
      <c r="N289" s="30"/>
      <c r="O289" s="6"/>
      <c r="P289" s="6"/>
    </row>
    <row r="290" spans="1:20" ht="20.100000000000001" customHeight="1">
      <c r="A290" s="30"/>
      <c r="B290" s="30"/>
      <c r="C290" s="30"/>
      <c r="D290" s="6"/>
      <c r="E290" s="31"/>
      <c r="F290" s="32"/>
      <c r="G290" s="33"/>
      <c r="H290" s="33"/>
      <c r="I290" s="30"/>
      <c r="J290" s="64"/>
      <c r="K290" s="43"/>
      <c r="L290" s="6"/>
      <c r="M290" s="42"/>
      <c r="N290" s="30"/>
      <c r="O290" s="6"/>
      <c r="P290" s="6"/>
    </row>
    <row r="291" spans="1:20" ht="20.100000000000001" customHeight="1">
      <c r="A291" s="30"/>
      <c r="B291" s="30"/>
      <c r="C291" s="30"/>
      <c r="D291" s="6"/>
      <c r="E291" s="31"/>
      <c r="F291" s="32"/>
      <c r="G291" s="33"/>
      <c r="H291" s="33"/>
      <c r="I291" s="30"/>
      <c r="J291" s="64"/>
      <c r="K291" s="43"/>
      <c r="L291" s="6"/>
      <c r="M291" s="42"/>
      <c r="N291" s="30"/>
      <c r="O291" s="6"/>
      <c r="P291" s="6"/>
    </row>
    <row r="292" spans="1:20" ht="20.100000000000001" customHeight="1">
      <c r="A292" s="30"/>
      <c r="B292" s="30"/>
      <c r="C292" s="30"/>
      <c r="D292" s="6"/>
      <c r="E292" s="31"/>
      <c r="F292" s="32"/>
      <c r="G292" s="33"/>
      <c r="H292" s="33"/>
      <c r="I292" s="30"/>
      <c r="J292" s="64"/>
      <c r="K292" s="43"/>
      <c r="L292" s="6"/>
      <c r="M292" s="42"/>
      <c r="N292" s="30"/>
      <c r="O292" s="6"/>
      <c r="P292" s="6"/>
    </row>
    <row r="293" spans="1:20" ht="20.100000000000001" customHeight="1">
      <c r="A293" s="30"/>
      <c r="B293" s="30"/>
      <c r="C293" s="30"/>
      <c r="D293" s="6"/>
      <c r="E293" s="31"/>
      <c r="F293" s="32"/>
      <c r="G293" s="33"/>
      <c r="H293" s="33"/>
      <c r="I293" s="30"/>
      <c r="J293" s="64"/>
      <c r="K293" s="43"/>
      <c r="L293" s="6"/>
      <c r="M293" s="42"/>
      <c r="N293" s="30"/>
      <c r="O293" s="6"/>
      <c r="P293" s="6"/>
    </row>
    <row r="294" spans="1:20" ht="20.100000000000001" customHeight="1">
      <c r="A294" s="30"/>
      <c r="B294" s="30"/>
      <c r="C294" s="30"/>
      <c r="D294" s="6"/>
      <c r="E294" s="31"/>
      <c r="F294" s="32"/>
      <c r="G294" s="33"/>
      <c r="H294" s="33"/>
      <c r="I294" s="30"/>
      <c r="J294" s="64"/>
      <c r="K294" s="43"/>
      <c r="L294" s="6"/>
      <c r="M294" s="42"/>
      <c r="N294" s="30"/>
      <c r="O294" s="6"/>
      <c r="P294" s="6"/>
    </row>
    <row r="295" spans="1:20" ht="20.100000000000001" customHeight="1">
      <c r="A295" s="30"/>
      <c r="B295" s="30"/>
      <c r="C295" s="30"/>
      <c r="D295" s="6"/>
      <c r="E295" s="31"/>
      <c r="F295" s="32"/>
      <c r="G295" s="33"/>
      <c r="H295" s="33"/>
      <c r="I295" s="30"/>
      <c r="J295" s="64"/>
      <c r="K295" s="43"/>
      <c r="L295" s="6"/>
      <c r="M295" s="42"/>
      <c r="N295" s="30"/>
      <c r="O295" s="6"/>
      <c r="P295" s="6"/>
    </row>
    <row r="296" spans="1:20" ht="20.100000000000001" customHeight="1">
      <c r="A296" s="30"/>
      <c r="B296" s="30"/>
      <c r="C296" s="30"/>
      <c r="D296" s="6"/>
      <c r="E296" s="31"/>
      <c r="F296" s="32"/>
      <c r="G296" s="33"/>
      <c r="H296" s="33"/>
      <c r="I296" s="30"/>
      <c r="J296" s="64"/>
      <c r="K296" s="43"/>
      <c r="L296" s="6"/>
      <c r="M296" s="42"/>
      <c r="N296" s="30"/>
      <c r="O296" s="6"/>
      <c r="P296" s="6"/>
    </row>
    <row r="297" spans="1:20" ht="20.100000000000001" customHeight="1">
      <c r="A297" s="30"/>
      <c r="B297" s="30"/>
      <c r="C297" s="30"/>
      <c r="D297" s="6"/>
      <c r="E297" s="31"/>
      <c r="F297" s="32"/>
      <c r="G297" s="33"/>
      <c r="H297" s="33"/>
      <c r="I297" s="30"/>
      <c r="J297" s="64"/>
      <c r="K297" s="43"/>
      <c r="L297" s="6"/>
      <c r="M297" s="42"/>
      <c r="N297" s="30"/>
      <c r="O297" s="6"/>
      <c r="P297" s="6"/>
    </row>
    <row r="298" spans="1:20" s="10" customFormat="1" ht="20.100000000000001" customHeight="1">
      <c r="A298" s="30"/>
      <c r="B298" s="30"/>
      <c r="C298" s="30"/>
      <c r="D298" s="6"/>
      <c r="E298" s="31"/>
      <c r="F298" s="32"/>
      <c r="G298" s="33"/>
      <c r="I298" s="4"/>
      <c r="J298" s="65"/>
      <c r="K298" s="9"/>
      <c r="L298" s="1"/>
      <c r="M298" s="5"/>
      <c r="N298" s="4"/>
      <c r="O298" s="1"/>
      <c r="P298" s="1"/>
      <c r="Q298" s="1"/>
      <c r="R298" s="1"/>
      <c r="S298" s="1"/>
      <c r="T298" s="1"/>
    </row>
    <row r="299" spans="1:20" s="10" customFormat="1" ht="20.100000000000001" customHeight="1">
      <c r="A299" s="30"/>
      <c r="B299" s="30"/>
      <c r="C299" s="30"/>
      <c r="D299" s="6"/>
      <c r="E299" s="31"/>
      <c r="F299" s="32"/>
      <c r="G299" s="33"/>
      <c r="I299" s="4"/>
      <c r="J299" s="65"/>
      <c r="K299" s="9"/>
      <c r="L299" s="1"/>
      <c r="M299" s="5"/>
      <c r="N299" s="4"/>
      <c r="O299" s="1"/>
      <c r="P299" s="1"/>
      <c r="Q299" s="1"/>
      <c r="R299" s="1"/>
      <c r="S299" s="1"/>
      <c r="T299" s="1"/>
    </row>
    <row r="300" spans="1:20" s="10" customFormat="1" ht="20.100000000000001" customHeight="1">
      <c r="A300" s="30"/>
      <c r="B300" s="30"/>
      <c r="C300" s="30"/>
      <c r="D300" s="6"/>
      <c r="E300" s="31"/>
      <c r="F300" s="32"/>
      <c r="G300" s="33"/>
      <c r="I300" s="4"/>
      <c r="J300" s="65"/>
      <c r="K300" s="9"/>
      <c r="L300" s="1"/>
      <c r="M300" s="5"/>
      <c r="N300" s="4"/>
      <c r="O300" s="1"/>
      <c r="P300" s="1"/>
      <c r="Q300" s="1"/>
      <c r="R300" s="1"/>
      <c r="S300" s="1"/>
      <c r="T300" s="1"/>
    </row>
    <row r="301" spans="1:20" s="10" customFormat="1" ht="20.100000000000001" customHeight="1">
      <c r="A301" s="30"/>
      <c r="B301" s="30"/>
      <c r="C301" s="30"/>
      <c r="D301" s="6"/>
      <c r="E301" s="31"/>
      <c r="F301" s="32"/>
      <c r="G301" s="33"/>
      <c r="I301" s="4"/>
      <c r="J301" s="65"/>
      <c r="K301" s="9"/>
      <c r="L301" s="1"/>
      <c r="M301" s="5"/>
      <c r="N301" s="4"/>
      <c r="O301" s="1"/>
      <c r="P301" s="1"/>
      <c r="Q301" s="1"/>
      <c r="R301" s="1"/>
      <c r="S301" s="1"/>
      <c r="T301" s="1"/>
    </row>
    <row r="302" spans="1:20" s="10" customFormat="1" ht="20.100000000000001" customHeight="1">
      <c r="A302" s="30"/>
      <c r="B302" s="30"/>
      <c r="C302" s="30"/>
      <c r="D302" s="6"/>
      <c r="E302" s="31"/>
      <c r="F302" s="32"/>
      <c r="G302" s="33"/>
      <c r="I302" s="4"/>
      <c r="J302" s="65"/>
      <c r="K302" s="9"/>
      <c r="L302" s="1"/>
      <c r="M302" s="5"/>
      <c r="N302" s="4"/>
      <c r="O302" s="1"/>
      <c r="P302" s="1"/>
      <c r="Q302" s="1"/>
      <c r="R302" s="1"/>
      <c r="S302" s="1"/>
      <c r="T302" s="1"/>
    </row>
    <row r="303" spans="1:20" s="10" customFormat="1" ht="20.100000000000001" customHeight="1">
      <c r="A303" s="30"/>
      <c r="B303" s="30"/>
      <c r="C303" s="30"/>
      <c r="D303" s="6"/>
      <c r="E303" s="31"/>
      <c r="F303" s="32"/>
      <c r="G303" s="33"/>
      <c r="I303" s="4"/>
      <c r="J303" s="65"/>
      <c r="K303" s="9"/>
      <c r="L303" s="1"/>
      <c r="M303" s="5"/>
      <c r="N303" s="4"/>
      <c r="O303" s="1"/>
      <c r="P303" s="1"/>
      <c r="Q303" s="1"/>
      <c r="R303" s="1"/>
      <c r="S303" s="1"/>
      <c r="T303" s="1"/>
    </row>
    <row r="304" spans="1:20" s="10" customFormat="1" ht="20.100000000000001" customHeight="1">
      <c r="A304" s="30"/>
      <c r="B304" s="30"/>
      <c r="C304" s="30"/>
      <c r="D304" s="6"/>
      <c r="E304" s="31"/>
      <c r="F304" s="32"/>
      <c r="G304" s="33"/>
      <c r="I304" s="4"/>
      <c r="J304" s="65"/>
      <c r="K304" s="9"/>
      <c r="L304" s="1"/>
      <c r="M304" s="5"/>
      <c r="N304" s="4"/>
      <c r="O304" s="1"/>
      <c r="P304" s="1"/>
      <c r="Q304" s="1"/>
      <c r="R304" s="1"/>
      <c r="S304" s="1"/>
      <c r="T304" s="1"/>
    </row>
    <row r="305" spans="1:20" s="10" customFormat="1" ht="20.100000000000001" customHeight="1">
      <c r="A305" s="30"/>
      <c r="B305" s="30"/>
      <c r="C305" s="30"/>
      <c r="D305" s="6"/>
      <c r="E305" s="31"/>
      <c r="F305" s="32"/>
      <c r="G305" s="33"/>
      <c r="I305" s="4"/>
      <c r="J305" s="65"/>
      <c r="K305" s="9"/>
      <c r="L305" s="1"/>
      <c r="M305" s="5"/>
      <c r="N305" s="4"/>
      <c r="O305" s="1"/>
      <c r="P305" s="1"/>
      <c r="Q305" s="1"/>
      <c r="R305" s="1"/>
      <c r="S305" s="1"/>
      <c r="T305" s="1"/>
    </row>
    <row r="306" spans="1:20" s="10" customFormat="1" ht="20.100000000000001" customHeight="1">
      <c r="A306" s="30"/>
      <c r="B306" s="6"/>
      <c r="C306" s="6"/>
      <c r="D306" s="6"/>
      <c r="E306" s="31"/>
      <c r="F306" s="30"/>
      <c r="G306" s="33"/>
      <c r="I306" s="4"/>
      <c r="J306" s="65"/>
      <c r="K306" s="9"/>
      <c r="L306" s="1"/>
      <c r="M306" s="5"/>
      <c r="N306" s="4"/>
      <c r="O306" s="1"/>
      <c r="P306" s="1"/>
      <c r="Q306" s="1"/>
      <c r="R306" s="1"/>
      <c r="S306" s="1"/>
      <c r="T306" s="1"/>
    </row>
    <row r="307" spans="1:20" s="10" customFormat="1" ht="20.100000000000001" customHeight="1">
      <c r="A307" s="30"/>
      <c r="B307" s="1"/>
      <c r="C307" s="6"/>
      <c r="D307" s="1"/>
      <c r="E307" s="16"/>
      <c r="F307" s="4"/>
      <c r="I307" s="4"/>
      <c r="J307" s="65"/>
      <c r="K307" s="9"/>
      <c r="L307" s="1"/>
      <c r="M307" s="5"/>
      <c r="N307" s="4"/>
      <c r="O307" s="1"/>
      <c r="P307" s="1"/>
      <c r="Q307" s="1"/>
      <c r="R307" s="1"/>
      <c r="S307" s="1"/>
      <c r="T307" s="1"/>
    </row>
    <row r="308" spans="1:20" s="10" customFormat="1" ht="20.100000000000001" customHeight="1">
      <c r="A308" s="30"/>
      <c r="B308" s="1"/>
      <c r="C308" s="6"/>
      <c r="D308" s="1"/>
      <c r="E308" s="16"/>
      <c r="F308" s="4"/>
      <c r="I308" s="4"/>
      <c r="J308" s="65"/>
      <c r="K308" s="9"/>
      <c r="L308" s="1"/>
      <c r="M308" s="5"/>
      <c r="N308" s="4"/>
      <c r="O308" s="1"/>
      <c r="P308" s="1"/>
      <c r="Q308" s="1"/>
      <c r="R308" s="1"/>
      <c r="S308" s="1"/>
      <c r="T308" s="1"/>
    </row>
    <row r="309" spans="1:20" s="10" customFormat="1">
      <c r="A309" s="30"/>
      <c r="B309" s="1"/>
      <c r="C309" s="6"/>
      <c r="D309" s="1"/>
      <c r="E309" s="16"/>
      <c r="F309" s="4"/>
      <c r="I309" s="4"/>
      <c r="J309" s="65"/>
      <c r="K309" s="9"/>
      <c r="L309" s="1"/>
      <c r="M309" s="5"/>
      <c r="N309" s="4"/>
      <c r="O309" s="1"/>
      <c r="P309" s="1"/>
      <c r="Q309" s="1"/>
      <c r="R309" s="1"/>
      <c r="S309" s="1"/>
      <c r="T309" s="1"/>
    </row>
    <row r="310" spans="1:20" s="10" customFormat="1">
      <c r="A310" s="30"/>
      <c r="B310" s="1"/>
      <c r="C310" s="6"/>
      <c r="D310" s="1"/>
      <c r="E310" s="16"/>
      <c r="F310" s="4"/>
      <c r="I310" s="4"/>
      <c r="J310" s="65"/>
      <c r="K310" s="9"/>
      <c r="L310" s="1"/>
      <c r="M310" s="5"/>
      <c r="N310" s="4"/>
      <c r="O310" s="1"/>
      <c r="P310" s="1"/>
      <c r="Q310" s="1"/>
      <c r="R310" s="1"/>
      <c r="S310" s="1"/>
      <c r="T310" s="1"/>
    </row>
    <row r="311" spans="1:20" s="10" customFormat="1">
      <c r="A311" s="30"/>
      <c r="B311" s="1"/>
      <c r="C311" s="6"/>
      <c r="D311" s="1"/>
      <c r="E311" s="16"/>
      <c r="F311" s="4"/>
      <c r="I311" s="4"/>
      <c r="J311" s="65"/>
      <c r="K311" s="9"/>
      <c r="L311" s="1"/>
      <c r="M311" s="5"/>
      <c r="N311" s="4"/>
      <c r="O311" s="1"/>
      <c r="P311" s="1"/>
      <c r="Q311" s="1"/>
      <c r="R311" s="1"/>
      <c r="S311" s="1"/>
      <c r="T311" s="1"/>
    </row>
    <row r="312" spans="1:20" s="10" customFormat="1">
      <c r="A312" s="30"/>
      <c r="B312" s="1"/>
      <c r="C312" s="6"/>
      <c r="D312" s="1"/>
      <c r="E312" s="16"/>
      <c r="F312" s="4"/>
      <c r="I312" s="4"/>
      <c r="J312" s="65"/>
      <c r="K312" s="9"/>
      <c r="L312" s="1"/>
      <c r="M312" s="5"/>
      <c r="N312" s="4"/>
      <c r="O312" s="1"/>
      <c r="P312" s="1"/>
      <c r="Q312" s="1"/>
      <c r="R312" s="1"/>
      <c r="S312" s="1"/>
      <c r="T312" s="1"/>
    </row>
    <row r="313" spans="1:20" s="10" customFormat="1">
      <c r="A313" s="30"/>
      <c r="B313" s="1"/>
      <c r="C313" s="6"/>
      <c r="D313" s="1"/>
      <c r="E313" s="16"/>
      <c r="F313" s="4"/>
      <c r="I313" s="4"/>
      <c r="J313" s="65"/>
      <c r="K313" s="9"/>
      <c r="L313" s="1"/>
      <c r="M313" s="5"/>
      <c r="N313" s="4"/>
      <c r="O313" s="1"/>
      <c r="P313" s="1"/>
      <c r="Q313" s="1"/>
      <c r="R313" s="1"/>
      <c r="S313" s="1"/>
      <c r="T313" s="1"/>
    </row>
    <row r="314" spans="1:20">
      <c r="A314" s="30"/>
    </row>
    <row r="315" spans="1:20">
      <c r="T315" s="67">
        <f>SUM(T4:T4)</f>
        <v>49878</v>
      </c>
    </row>
  </sheetData>
  <autoFilter ref="P1:P314"/>
  <mergeCells count="7">
    <mergeCell ref="A1:N1"/>
    <mergeCell ref="A2:E2"/>
    <mergeCell ref="F2:F3"/>
    <mergeCell ref="I2:I3"/>
    <mergeCell ref="J2:K2"/>
    <mergeCell ref="L2:M2"/>
    <mergeCell ref="N2:N3"/>
  </mergeCells>
  <phoneticPr fontId="5" type="noConversion"/>
  <printOptions horizontalCentered="1"/>
  <pageMargins left="0.59055118110236227" right="0.59055118110236227" top="0.98425196850393704" bottom="0.59055118110236227" header="0.51181102362204722" footer="0.51181102362204722"/>
  <pageSetup paperSize="9" scale="98" orientation="landscape" horizontalDpi="300" verticalDpi="300" r:id="rId1"/>
  <headerFooter alignWithMargins="0"/>
  <rowBreaks count="5" manualBreakCount="5">
    <brk id="21" max="13" man="1"/>
    <brk id="39" max="13" man="1"/>
    <brk id="57" max="13" man="1"/>
    <brk id="75" max="13" man="1"/>
    <brk id="93" max="1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편입용지조서(총괄)</vt:lpstr>
      <vt:lpstr>편입용지집계표(상류)</vt:lpstr>
      <vt:lpstr>편입용지조서(상류)</vt:lpstr>
      <vt:lpstr>편입용지집계표(하류)</vt:lpstr>
      <vt:lpstr>편입용지조서(하류)</vt:lpstr>
      <vt:lpstr>'편입용지조서(상류)'!Print_Area</vt:lpstr>
      <vt:lpstr>'편입용지조서(총괄)'!Print_Area</vt:lpstr>
      <vt:lpstr>'편입용지조서(하류)'!Print_Area</vt:lpstr>
      <vt:lpstr>'편입용지조서(상류)'!Print_Titles</vt:lpstr>
      <vt:lpstr>'편입용지조서(총괄)'!Print_Titles</vt:lpstr>
      <vt:lpstr>'편입용지조서(하류)'!Print_Titles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meroa</dc:creator>
  <cp:lastModifiedBy>user</cp:lastModifiedBy>
  <cp:lastPrinted>2016-11-10T01:30:12Z</cp:lastPrinted>
  <dcterms:created xsi:type="dcterms:W3CDTF">2000-11-11T02:58:20Z</dcterms:created>
  <dcterms:modified xsi:type="dcterms:W3CDTF">2016-11-22T03:42:24Z</dcterms:modified>
</cp:coreProperties>
</file>